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autoCompressPictures="0"/>
  <mc:AlternateContent xmlns:mc="http://schemas.openxmlformats.org/markup-compatibility/2006">
    <mc:Choice Requires="x15">
      <x15ac:absPath xmlns:x15ac="http://schemas.microsoft.com/office/spreadsheetml/2010/11/ac" url="https://corrosionmaterials0-my.sharepoint.com/personal/bhudson_corrosionmaterials_com/Documents/Desktop/Conflict Mineral/Cobalt-Mica EMRT/Blank Form/CMI EMRT/"/>
    </mc:Choice>
  </mc:AlternateContent>
  <xr:revisionPtr revIDLastSave="2" documentId="8_{316B33BD-C158-4833-AA75-0812E637C13C}" xr6:coauthVersionLast="47" xr6:coauthVersionMax="47" xr10:uidLastSave="{D906E0FB-DB08-4D76-85B2-B693219C87C6}"/>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76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G53" i="6" s="1"/>
  <c r="P27" i="4"/>
  <c r="P26" i="4"/>
  <c r="G54" i="6"/>
  <c r="B58" i="6"/>
  <c r="G58" i="6" s="1"/>
  <c r="B56" i="6"/>
  <c r="G56" i="6"/>
  <c r="P37"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c r="B46" i="6"/>
  <c r="G46" i="6"/>
  <c r="B45" i="6"/>
  <c r="G45" i="6"/>
  <c r="B44" i="6"/>
  <c r="G44" i="6"/>
  <c r="B43" i="6"/>
  <c r="G43" i="6" s="1"/>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c r="B17" i="6"/>
  <c r="F25" i="6"/>
  <c r="B16" i="6"/>
  <c r="B15" i="6"/>
  <c r="H14" i="6"/>
  <c r="B13" i="6"/>
  <c r="G13" i="6"/>
  <c r="H13" i="6"/>
  <c r="D13" i="6" s="1"/>
  <c r="B12" i="6"/>
  <c r="G12" i="6" s="1"/>
  <c r="H12" i="6" s="1"/>
  <c r="D12" i="6" s="1"/>
  <c r="B11" i="6"/>
  <c r="G11" i="6"/>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H60" i="6"/>
  <c r="D60" i="6" s="1"/>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F38" i="6"/>
  <c r="H38" i="6" s="1"/>
  <c r="H53" i="6" l="1"/>
  <c r="H43" i="6"/>
  <c r="H28" i="6"/>
  <c r="D28" i="6" s="1"/>
  <c r="C13" i="6"/>
  <c r="C12" i="6"/>
  <c r="C11" i="6"/>
  <c r="C10" i="6"/>
  <c r="C9" i="6"/>
  <c r="C8" i="6"/>
  <c r="C7" i="6"/>
  <c r="C5" i="6"/>
  <c r="C6"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<sst xmlns="http://schemas.openxmlformats.org/spreadsheetml/2006/main" count="16826" uniqueCount="14443">
  <si>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</si>
  <si>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</si>
  <si>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</si>
  <si>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</si>
  <si>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</si>
  <si>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</si>
  <si>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</si>
  <si>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</si>
  <si>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</si>
  <si>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</si>
  <si>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</si>
  <si>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</si>
  <si>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</si>
  <si>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</si>
  <si>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</si>
  <si>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</si>
  <si>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</si>
  <si>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</si>
  <si>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</si>
  <si>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</si>
  <si>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</si>
  <si>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</si>
  <si>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</si>
  <si>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</si>
  <si>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</si>
  <si>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</si>
  <si>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</si>
  <si>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</si>
  <si>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</si>
  <si>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</si>
  <si>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</si>
  <si>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</si>
  <si>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</si>
  <si>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</si>
  <si>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</si>
  <si>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</si>
  <si>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</si>
  <si>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</si>
  <si>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</si>
  <si>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</si>
  <si>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</si>
  <si>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</si>
  <si>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</si>
  <si>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</si>
  <si>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</si>
  <si>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</si>
  <si>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</si>
  <si>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</si>
  <si>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</si>
  <si>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</si>
  <si>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</si>
  <si>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</si>
  <si>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</si>
  <si>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</si>
  <si>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</si>
  <si>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</si>
  <si>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</si>
  <si>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</si>
  <si>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</si>
  <si>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</si>
  <si>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</si>
  <si>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</si>
  <si>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</si>
  <si>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</si>
  <si>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</si>
  <si>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</si>
  <si>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</si>
  <si>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</si>
  <si>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</si>
  <si>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</si>
  <si>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</si>
  <si>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</si>
  <si>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</si>
  <si>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</si>
  <si>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</si>
  <si>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</si>
  <si>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</si>
  <si>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</si>
  <si>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</si>
  <si>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</si>
  <si>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</si>
  <si>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</si>
  <si>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</si>
  <si>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</si>
  <si>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</si>
  <si>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</si>
  <si>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</si>
  <si>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</si>
  <si>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</si>
  <si>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</si>
  <si>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</si>
  <si>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</si>
  <si>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</si>
  <si>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</si>
  <si>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</si>
  <si>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</si>
  <si>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</si>
  <si>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</si>
  <si>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</si>
  <si>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</si>
  <si>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</si>
  <si>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</si>
  <si>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</si>
  <si>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</si>
  <si>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</si>
  <si>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</si>
  <si>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</si>
  <si>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</si>
  <si>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</si>
  <si>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</si>
  <si>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</si>
  <si>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</si>
  <si>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</si>
  <si>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</si>
  <si>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</si>
  <si>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</si>
  <si>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</si>
  <si>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</si>
  <si>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</si>
  <si>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</si>
  <si>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</si>
  <si>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</si>
  <si>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</si>
  <si>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</si>
  <si>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</si>
  <si>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</si>
  <si>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</si>
  <si>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</si>
  <si>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</si>
  <si>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</si>
  <si>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</si>
  <si>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</si>
  <si>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</si>
  <si>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</si>
  <si>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</si>
  <si>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</si>
  <si>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</si>
  <si>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</si>
  <si>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</si>
  <si>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</si>
  <si>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</si>
  <si>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</si>
  <si>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</si>
  <si>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</si>
  <si>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</si>
  <si>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</si>
  <si>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</si>
  <si>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</si>
  <si>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</si>
  <si>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</si>
  <si>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</si>
  <si>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</si>
  <si>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</si>
  <si>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</si>
  <si>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</si>
  <si>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</si>
  <si>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</si>
  <si>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</si>
  <si>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</si>
  <si>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</si>
  <si>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</si>
  <si>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</si>
  <si>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</si>
  <si>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</si>
  <si>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</si>
  <si>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</si>
  <si>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</si>
  <si>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</si>
  <si>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</si>
  <si>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</si>
  <si>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</si>
  <si>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</si>
  <si>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</si>
  <si>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</si>
  <si>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</si>
  <si>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</si>
  <si>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</si>
  <si>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</si>
  <si>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</si>
  <si>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</si>
  <si>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</si>
  <si>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</si>
  <si>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</si>
  <si>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</si>
  <si>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</si>
  <si>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</si>
  <si>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</si>
  <si>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</si>
  <si>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</si>
  <si>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</si>
  <si>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</si>
  <si>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</si>
  <si>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</si>
  <si>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</si>
  <si>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</si>
  <si>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</si>
  <si>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</si>
  <si>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</si>
  <si>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</si>
  <si>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</si>
  <si>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</si>
  <si>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</si>
  <si>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</si>
  <si>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</si>
  <si>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</si>
  <si>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</si>
  <si>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</si>
  <si>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</si>
  <si>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</si>
  <si>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</si>
  <si>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</si>
  <si>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</si>
  <si>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</si>
  <si>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</si>
  <si>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</si>
  <si>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</si>
  <si>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</si>
  <si>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</si>
  <si>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</si>
  <si>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</si>
  <si>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</si>
  <si>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</si>
  <si>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</si>
  <si>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</si>
  <si>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</si>
  <si>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</si>
  <si>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</si>
  <si>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</si>
  <si>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</si>
  <si>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</si>
  <si>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</si>
  <si>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</si>
  <si>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</si>
  <si>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</si>
  <si>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</si>
  <si>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</si>
  <si>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</si>
  <si>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</si>
  <si>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</si>
  <si>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</si>
  <si>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</si>
  <si>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</si>
  <si>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</si>
  <si>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</si>
  <si>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</si>
  <si>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</si>
  <si>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</si>
  <si>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</si>
  <si>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</si>
  <si>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</si>
  <si>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</si>
  <si>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</si>
  <si>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</si>
  <si>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</si>
  <si>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</si>
  <si>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</si>
  <si>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</si>
  <si>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</si>
  <si>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</si>
  <si>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</si>
  <si>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</si>
  <si>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</si>
  <si>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</si>
  <si>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</si>
  <si>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</si>
  <si>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</si>
  <si>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</si>
  <si>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</si>
  <si>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</si>
  <si>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</si>
  <si>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</si>
  <si>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</si>
  <si>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</si>
  <si>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</si>
  <si>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</si>
  <si>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</si>
  <si>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</si>
  <si>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</si>
  <si>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</si>
  <si>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</si>
  <si>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</si>
  <si>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</si>
  <si>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</si>
  <si>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</si>
  <si>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</si>
  <si>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</si>
  <si>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</si>
  <si>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</si>
  <si>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</si>
  <si>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</si>
  <si>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</si>
  <si>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</si>
  <si>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</si>
  <si>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</si>
  <si>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</si>
  <si>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</si>
  <si>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</si>
  <si>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</si>
  <si>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</si>
  <si>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</si>
  <si>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</si>
  <si>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</si>
  <si>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</si>
  <si>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</si>
  <si>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</si>
  <si>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</si>
  <si>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</si>
  <si>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</si>
  <si>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</si>
  <si>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</si>
  <si>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</si>
  <si>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</si>
  <si>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</si>
  <si>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</si>
  <si>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</si>
  <si>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</si>
  <si>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</si>
  <si>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</si>
  <si>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</si>
  <si>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</si>
  <si>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</si>
  <si>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</si>
  <si>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</si>
  <si>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</si>
  <si>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</si>
  <si>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</si>
  <si>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</si>
  <si>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</si>
  <si>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</si>
  <si>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</si>
  <si>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</si>
  <si>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</si>
  <si>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</si>
  <si>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</si>
  <si>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</si>
  <si>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</si>
  <si>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</si>
  <si>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</si>
  <si>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</si>
  <si>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</si>
  <si>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</si>
  <si>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</si>
  <si>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</si>
  <si>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</si>
  <si>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</si>
  <si>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</si>
  <si>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</si>
  <si>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</si>
  <si>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</si>
  <si>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</si>
  <si>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</si>
  <si>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</si>
  <si>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</si>
  <si>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</si>
  <si>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</si>
  <si>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</si>
  <si>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</si>
  <si>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</si>
  <si>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</si>
  <si>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</si>
  <si>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</si>
  <si>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</si>
  <si>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</si>
  <si>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</si>
  <si>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</si>
  <si>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</si>
  <si>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</si>
  <si>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</si>
  <si>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</si>
  <si>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</si>
  <si>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</si>
  <si>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</si>
  <si>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</si>
  <si>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</si>
  <si>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</si>
  <si>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</si>
  <si>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</si>
  <si>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</si>
  <si>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</si>
  <si>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</si>
  <si>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</si>
  <si>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</si>
  <si>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</si>
  <si>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</si>
  <si>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</si>
  <si>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</si>
  <si>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</si>
  <si>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</si>
  <si>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</si>
  <si>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</si>
  <si>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</si>
  <si>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</si>
  <si>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</si>
  <si>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</si>
  <si>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</si>
  <si>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</si>
  <si>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</si>
  <si>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</si>
  <si>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</si>
  <si>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</si>
  <si>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</si>
  <si>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</si>
  <si>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</si>
  <si>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</si>
  <si>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</si>
  <si>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</si>
  <si>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</si>
  <si>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</si>
  <si>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</si>
  <si>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</si>
  <si>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</si>
  <si>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</si>
  <si>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</si>
  <si>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</si>
  <si>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</si>
  <si>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</si>
  <si>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</si>
  <si>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</si>
  <si>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</si>
  <si>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</si>
  <si>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</si>
  <si>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</si>
  <si>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</si>
  <si>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</si>
  <si>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</si>
  <si>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</si>
  <si>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</si>
  <si>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</si>
  <si>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</si>
  <si>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</si>
  <si>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</si>
  <si>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</si>
  <si>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</si>
  <si>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</si>
  <si>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</si>
  <si>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</si>
  <si>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</si>
  <si>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</si>
  <si>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</si>
  <si>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</si>
  <si>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</si>
  <si>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</si>
  <si>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</si>
  <si>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</si>
  <si>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</si>
  <si>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</si>
  <si>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</si>
  <si>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</si>
  <si>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</si>
  <si>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</si>
  <si>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</si>
  <si>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</si>
  <si>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</si>
  <si>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</si>
  <si>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</si>
  <si>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</si>
  <si>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</si>
  <si>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</si>
  <si>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</si>
  <si>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</si>
  <si>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</si>
  <si>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</si>
  <si>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</si>
  <si>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</si>
  <si>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</si>
  <si>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</si>
  <si>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</si>
  <si>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</si>
  <si>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</si>
  <si>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</si>
  <si>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</si>
  <si>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</si>
  <si>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</si>
  <si>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</si>
  <si>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</si>
  <si>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</si>
  <si>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</si>
  <si>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</si>
  <si>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</si>
  <si>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</si>
  <si>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</si>
  <si>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</si>
  <si>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</si>
  <si>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</si>
  <si>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</si>
  <si>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</si>
  <si>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</si>
  <si>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</si>
  <si>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</si>
  <si>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</si>
  <si>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</si>
  <si>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</si>
  <si>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</si>
  <si>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</si>
  <si>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</si>
  <si>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</si>
  <si>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</si>
  <si>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</si>
  <si>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</si>
  <si>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</si>
  <si>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</si>
  <si>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</si>
  <si>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</si>
  <si>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</si>
  <si>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</si>
  <si>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</si>
  <si>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</si>
  <si>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</si>
  <si>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</si>
  <si>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</si>
  <si>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</si>
  <si>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</si>
  <si>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</si>
  <si>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</si>
  <si>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</si>
  <si>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</si>
  <si>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</si>
  <si>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</si>
  <si>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</si>
  <si>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</si>
  <si>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</si>
  <si>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</si>
  <si>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</si>
  <si>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</si>
  <si>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</si>
  <si>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</si>
  <si>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</si>
  <si>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</si>
  <si>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</si>
  <si>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</si>
  <si>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</si>
  <si>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</si>
  <si>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</si>
  <si>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</si>
  <si>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</si>
  <si>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</si>
  <si>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</si>
  <si>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</si>
  <si>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</si>
  <si>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</si>
  <si>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</si>
  <si>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</si>
  <si>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</si>
  <si>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</si>
  <si>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</si>
  <si>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</si>
  <si>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</si>
  <si>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</si>
  <si>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</si>
  <si>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</si>
  <si>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</si>
  <si>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</si>
  <si>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</si>
  <si>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</si>
  <si>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</si>
  <si>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</si>
  <si>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</si>
  <si>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</si>
  <si>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</si>
  <si>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</si>
  <si>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</si>
  <si>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</si>
  <si>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</si>
  <si>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</si>
  <si>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</si>
  <si>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</si>
  <si>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</si>
  <si>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</si>
  <si>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</si>
  <si>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</si>
  <si>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</si>
  <si>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</si>
  <si>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</si>
  <si>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</si>
  <si>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</si>
  <si>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</si>
  <si>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</si>
  <si>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</si>
  <si>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</si>
  <si>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</si>
  <si>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</si>
  <si>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</si>
  <si>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</si>
  <si>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</si>
  <si>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</si>
  <si>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</si>
  <si>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</si>
  <si>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</si>
  <si>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</si>
  <si>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</si>
  <si>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</si>
  <si>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</si>
  <si>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</si>
  <si>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</si>
  <si>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</si>
  <si>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</si>
  <si>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</si>
  <si>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</si>
  <si>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</si>
  <si>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</si>
  <si>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</si>
  <si>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</si>
  <si>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</si>
  <si>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</si>
  <si>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</si>
  <si>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</si>
  <si>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</si>
  <si>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</si>
  <si>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</si>
  <si>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</si>
  <si>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</si>
  <si>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</si>
  <si>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</si>
  <si>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</si>
  <si>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</si>
  <si>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</si>
  <si>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</si>
  <si>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</si>
  <si>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</si>
  <si>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</si>
  <si>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</si>
  <si>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</si>
  <si>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</si>
  <si>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</si>
  <si>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</si>
  <si>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</si>
  <si>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</si>
  <si>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</si>
  <si>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</si>
  <si>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</si>
  <si>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</si>
  <si>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</si>
  <si>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</si>
  <si>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</si>
  <si>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</si>
  <si>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</si>
  <si>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</si>
  <si>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</si>
  <si>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</si>
  <si>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</si>
  <si>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</si>
  <si>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</si>
  <si>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</si>
  <si>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</si>
  <si>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</si>
  <si>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</si>
  <si>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</si>
  <si>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</si>
  <si>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</si>
  <si>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</si>
  <si>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</si>
  <si>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</si>
  <si>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</si>
  <si>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</si>
  <si>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</si>
  <si>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</si>
  <si>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</si>
  <si>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</si>
  <si>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</si>
  <si>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</si>
  <si>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</si>
  <si>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</si>
  <si>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</si>
  <si>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</si>
  <si>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</si>
  <si>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</si>
  <si>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</si>
  <si>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</si>
  <si>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</si>
  <si>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</si>
  <si>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</si>
  <si>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</si>
  <si>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</si>
  <si>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</si>
  <si>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</si>
  <si>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</si>
  <si>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</si>
  <si>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</si>
  <si>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</si>
  <si>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</si>
  <si>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</si>
  <si>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</si>
  <si>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</si>
  <si>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</si>
  <si>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</si>
  <si>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</si>
  <si>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</si>
  <si>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</si>
  <si>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</si>
  <si>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</si>
  <si>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</si>
  <si>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</si>
  <si>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</si>
  <si>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</si>
  <si>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</si>
  <si>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</si>
  <si>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</si>
  <si>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</si>
  <si>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</si>
  <si>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</si>
  <si>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</si>
  <si>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</si>
  <si>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</si>
  <si>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</si>
  <si>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</si>
  <si>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</si>
  <si>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</si>
  <si>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</si>
  <si>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</si>
  <si>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</si>
  <si>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</si>
  <si>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</si>
  <si>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</si>
  <si>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</si>
  <si>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</si>
  <si>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</si>
  <si>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</si>
  <si>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</si>
  <si>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</si>
  <si>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</si>
  <si>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</si>
  <si>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</si>
  <si>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</si>
  <si>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</si>
  <si>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</si>
  <si>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</si>
  <si>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</si>
  <si>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</si>
  <si>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</si>
  <si>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</si>
  <si>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</si>
  <si>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</si>
  <si>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</si>
  <si>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</si>
  <si>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</si>
  <si>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</si>
  <si>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</si>
  <si>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</si>
  <si>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</si>
  <si>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</si>
  <si>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</si>
  <si>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</si>
  <si>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</si>
  <si>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</si>
  <si>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</si>
  <si>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</si>
  <si>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</si>
  <si>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</si>
  <si>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</si>
  <si>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</si>
  <si>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</si>
  <si>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</si>
  <si>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</si>
  <si>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</si>
  <si>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</si>
  <si>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</si>
  <si>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</si>
  <si>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</si>
  <si>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</si>
  <si>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</si>
  <si>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</si>
  <si>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</si>
  <si>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</si>
  <si>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</si>
  <si>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</si>
  <si>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</si>
  <si>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</si>
  <si>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</si>
  <si>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</si>
  <si>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</si>
  <si>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</si>
  <si>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</si>
  <si>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</si>
  <si>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</si>
  <si>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</si>
  <si>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</si>
  <si>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</si>
  <si>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</si>
  <si>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</si>
  <si>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</si>
  <si>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</si>
  <si>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</si>
  <si>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</si>
  <si>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</si>
  <si>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</si>
  <si>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</si>
  <si>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</si>
  <si>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</si>
  <si>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</si>
  <si>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</si>
  <si>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</si>
  <si>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</si>
  <si>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</si>
  <si>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</si>
  <si>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</si>
  <si>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</si>
  <si>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</si>
  <si>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</si>
  <si>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</si>
  <si>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</si>
  <si>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</si>
  <si>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</si>
  <si>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</si>
  <si>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</si>
  <si>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</si>
  <si>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</si>
  <si>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</si>
  <si>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</si>
  <si>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</si>
  <si>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</si>
  <si>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</si>
  <si>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</si>
  <si>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</si>
  <si>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</si>
  <si>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</si>
  <si>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</si>
  <si>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</si>
  <si>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</si>
  <si>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</si>
  <si>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</si>
  <si>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</si>
  <si>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</si>
  <si>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</si>
  <si>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</si>
  <si>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</si>
  <si>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</si>
  <si>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</si>
  <si>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</si>
  <si>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</si>
  <si>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</si>
  <si>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</si>
  <si>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</si>
  <si>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</si>
  <si>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</si>
  <si>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</si>
  <si>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</si>
  <si>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</si>
  <si>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</si>
  <si>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</si>
  <si>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</si>
  <si>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</si>
  <si>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</si>
  <si>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</si>
  <si>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</si>
  <si>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</si>
  <si>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</si>
  <si>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</si>
  <si>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</si>
  <si>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</si>
  <si>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</si>
  <si>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</si>
  <si>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</si>
  <si>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</si>
  <si>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</si>
  <si>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</si>
  <si>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</si>
  <si>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</si>
  <si>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</si>
  <si>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</si>
  <si>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</si>
  <si>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</si>
  <si>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</si>
  <si>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</si>
  <si>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</si>
  <si>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</si>
  <si>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</si>
  <si>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</si>
  <si>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</si>
  <si>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</si>
  <si>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</si>
  <si>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</si>
  <si>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</si>
  <si>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</si>
  <si>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</si>
  <si>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</si>
  <si>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</si>
  <si>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</si>
  <si>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</si>
  <si>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</si>
  <si>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</si>
  <si>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</si>
  <si>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</si>
  <si>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</si>
  <si>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</si>
  <si>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</si>
  <si>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</si>
  <si>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</si>
  <si>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</si>
  <si>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</si>
  <si>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</si>
  <si>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</si>
  <si>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</si>
  <si>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</si>
  <si>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</si>
  <si>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</si>
  <si>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</si>
  <si>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</si>
  <si>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</si>
  <si>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</si>
  <si>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</si>
  <si>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</si>
  <si>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</si>
  <si>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</si>
  <si>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</si>
  <si>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</si>
  <si>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</si>
  <si>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</si>
  <si>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</si>
  <si>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</si>
  <si>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</si>
  <si>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</si>
  <si>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</si>
  <si>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</si>
  <si>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</si>
  <si>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</si>
  <si>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</si>
  <si>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</si>
  <si>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</si>
  <si>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</si>
  <si>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</si>
  <si>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</si>
  <si>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</si>
  <si>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</si>
  <si>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</si>
  <si>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</si>
  <si>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</si>
  <si>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</si>
  <si>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</si>
  <si>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</si>
  <si>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</si>
  <si>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</si>
  <si>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</si>
  <si>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</si>
  <si>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</si>
  <si>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</si>
  <si>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</si>
  <si>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</si>
  <si>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</si>
  <si>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</si>
  <si>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</si>
  <si>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</si>
  <si>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</si>
  <si>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</si>
  <si>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</si>
  <si>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</si>
  <si>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</si>
  <si>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</si>
  <si>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</si>
  <si>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</si>
  <si>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</si>
  <si>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</si>
  <si>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</si>
  <si>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</si>
  <si>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</si>
  <si>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</si>
  <si>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</si>
  <si>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</si>
  <si>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</si>
  <si>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</si>
  <si>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</si>
  <si>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</si>
  <si>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</si>
  <si>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</si>
  <si>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</si>
  <si>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</si>
  <si>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</si>
  <si>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</si>
  <si>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</si>
  <si>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</si>
  <si>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</si>
  <si>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</si>
  <si>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</si>
  <si>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</si>
  <si>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</si>
  <si>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</si>
  <si>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</si>
  <si>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</si>
  <si>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</si>
  <si>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</si>
  <si>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</si>
  <si>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</si>
  <si>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</si>
  <si>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</si>
  <si>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</si>
  <si>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</si>
  <si>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</si>
  <si>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</si>
  <si>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</si>
  <si>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</si>
  <si>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</si>
  <si>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</si>
  <si>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</si>
  <si>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</si>
  <si>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</si>
  <si>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</si>
  <si>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</si>
  <si>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</si>
  <si>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</si>
  <si>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</si>
  <si>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</si>
  <si>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</si>
  <si>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</si>
  <si>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</si>
  <si>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</si>
  <si>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</si>
  <si>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</si>
  <si>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</si>
  <si>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</si>
  <si>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</si>
  <si>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</si>
  <si>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</si>
  <si>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</si>
  <si>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</si>
  <si>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</si>
  <si>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</si>
  <si>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</si>
  <si>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</si>
  <si>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</si>
  <si>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</si>
  <si>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</si>
  <si>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</si>
  <si>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</si>
  <si>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</si>
  <si>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</si>
  <si>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</si>
  <si>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</si>
  <si>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</si>
  <si>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</si>
  <si>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</si>
  <si>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</si>
  <si>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</si>
  <si>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</si>
  <si>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</si>
  <si>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</si>
  <si>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</si>
  <si>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</si>
  <si>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</si>
  <si>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</si>
  <si>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</si>
  <si>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</si>
  <si>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</si>
  <si>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</si>
  <si>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</si>
  <si>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</si>
  <si>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</si>
  <si>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</si>
  <si>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</si>
  <si>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</si>
  <si>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</si>
  <si>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</si>
  <si>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</si>
  <si>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</si>
  <si>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</si>
  <si>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</si>
  <si>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</si>
  <si>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</si>
  <si>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</si>
  <si>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</si>
  <si>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</si>
  <si>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</si>
  <si>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</si>
  <si>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</si>
  <si>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</si>
  <si>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</si>
  <si>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</si>
  <si>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</si>
  <si>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</si>
  <si>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</si>
  <si>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</si>
  <si>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</si>
  <si>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</si>
  <si>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</si>
  <si>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</si>
  <si>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</si>
  <si>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</si>
  <si>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</si>
  <si>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</si>
  <si>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</si>
  <si>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</si>
  <si>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</si>
  <si>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</si>
  <si>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</si>
  <si>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</si>
  <si>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</si>
  <si>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</si>
  <si>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</si>
  <si>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</si>
  <si>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</si>
  <si>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</si>
  <si>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</si>
  <si>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</si>
  <si>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</si>
  <si>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</si>
  <si>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</si>
  <si>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</si>
  <si>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</si>
  <si>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</si>
  <si>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</si>
  <si>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</si>
  <si>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</si>
  <si>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</si>
  <si>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</si>
  <si>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</si>
  <si>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</si>
  <si>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</si>
  <si>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</si>
  <si>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</si>
  <si>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</si>
  <si>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</si>
  <si>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</si>
  <si>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</si>
  <si>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</si>
  <si>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</si>
  <si>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</si>
  <si>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</si>
  <si>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</si>
  <si>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</si>
  <si>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</si>
  <si>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</si>
  <si>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</si>
  <si>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</si>
  <si>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</si>
  <si>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</si>
  <si>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</si>
  <si>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</si>
  <si>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</si>
  <si>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</si>
  <si>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</si>
  <si>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</si>
  <si>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</si>
  <si>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</si>
  <si>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</si>
  <si>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</si>
  <si>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</si>
  <si>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</si>
  <si>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</si>
  <si>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</si>
  <si>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</si>
  <si>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</si>
  <si>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</si>
  <si>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</si>
  <si>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</si>
  <si>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</si>
  <si>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</si>
  <si>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</si>
  <si>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</si>
  <si>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</si>
  <si>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</si>
  <si>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</si>
  <si>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</si>
  <si>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</si>
  <si>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</si>
  <si>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</si>
  <si>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</si>
  <si>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</si>
  <si>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</si>
  <si>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</si>
  <si>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</si>
  <si>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</si>
  <si>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</si>
  <si>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</si>
  <si>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</si>
  <si>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</si>
  <si>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</si>
  <si>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</si>
  <si>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</si>
  <si>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</si>
  <si>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</si>
  <si>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</si>
  <si>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</si>
  <si>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</si>
  <si>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</si>
  <si>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</si>
  <si>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</si>
  <si>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</si>
  <si>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</si>
  <si>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</si>
  <si>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</si>
  <si>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</si>
  <si>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</si>
  <si>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</si>
  <si>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</si>
  <si>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</si>
  <si>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</si>
  <si>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</si>
  <si>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</si>
  <si>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</si>
  <si>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</si>
  <si>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</si>
  <si>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</si>
  <si>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</si>
  <si>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</si>
  <si>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</si>
  <si>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</si>
  <si>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</si>
  <si>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</si>
  <si>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</si>
  <si>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</si>
  <si>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</si>
  <si>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</si>
  <si>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</si>
  <si>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</si>
  <si>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</si>
  <si>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</si>
  <si>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</si>
  <si>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</si>
  <si>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</si>
  <si>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</si>
  <si>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</si>
  <si>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</si>
  <si>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</si>
  <si>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</si>
  <si>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</si>
  <si>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</si>
  <si>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</si>
  <si>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</si>
  <si>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</si>
  <si>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</si>
  <si>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</si>
  <si>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</si>
  <si>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</si>
  <si>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</si>
  <si>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</si>
  <si>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</si>
  <si>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</si>
  <si>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</si>
  <si>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</si>
  <si>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</si>
  <si>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</si>
  <si>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</si>
  <si>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</si>
  <si>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</si>
  <si>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</si>
  <si>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</si>
  <si>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</si>
  <si>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</si>
  <si>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</si>
  <si>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</si>
  <si>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</si>
  <si>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</si>
  <si>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</si>
  <si>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</si>
  <si>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</si>
  <si>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</si>
  <si>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</si>
  <si>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</si>
  <si>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</si>
  <si>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</si>
  <si>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</si>
  <si>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</si>
  <si>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</si>
  <si>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</si>
  <si>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</si>
  <si>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</si>
  <si>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</si>
  <si>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</si>
  <si>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</si>
  <si>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</si>
  <si>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</si>
  <si>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</si>
  <si>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</si>
  <si>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</si>
  <si>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</si>
  <si>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</si>
  <si>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</si>
  <si>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</si>
  <si>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</si>
  <si>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</si>
  <si>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</si>
  <si>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</si>
  <si>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</si>
  <si>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</si>
  <si>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</si>
  <si>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</si>
  <si>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</si>
  <si>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</si>
  <si>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</si>
  <si>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</si>
  <si>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</si>
  <si>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</si>
  <si>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</si>
  <si>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</si>
  <si>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</si>
  <si>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</si>
  <si>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</si>
  <si>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</si>
  <si>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</si>
  <si>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</si>
  <si>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</si>
  <si>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</si>
  <si>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</si>
  <si>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</si>
  <si>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</si>
  <si>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</si>
  <si>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</si>
  <si>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</si>
  <si>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</si>
  <si>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</si>
  <si>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</si>
  <si>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</si>
  <si>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</si>
  <si>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</si>
  <si>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</si>
  <si>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</si>
  <si>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</si>
  <si>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</si>
  <si>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</si>
  <si>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</si>
  <si>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</si>
  <si>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</si>
  <si>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</si>
  <si>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</si>
  <si>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</si>
  <si>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</si>
  <si>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</si>
  <si>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</si>
  <si>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</si>
  <si>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</si>
  <si>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</si>
  <si>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</si>
  <si>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</si>
  <si>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</si>
  <si>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</si>
  <si>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</si>
  <si>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</si>
  <si>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</si>
  <si>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</si>
  <si>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</si>
  <si>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</si>
  <si>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</si>
  <si>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</si>
  <si>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</si>
  <si>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</si>
  <si>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</si>
  <si>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</si>
  <si>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</si>
  <si>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</si>
  <si>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</si>
  <si>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</si>
  <si>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</si>
  <si>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</si>
  <si>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</si>
  <si>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</si>
  <si>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</si>
  <si>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</si>
  <si>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</si>
  <si>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</si>
  <si>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</si>
  <si>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</si>
  <si>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</si>
  <si>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</si>
  <si>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</si>
  <si>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</si>
  <si>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</si>
  <si>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</si>
  <si>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</si>
  <si>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</si>
  <si>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</si>
  <si>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</si>
  <si>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</si>
  <si>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</si>
  <si>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</si>
  <si>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</si>
  <si>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</si>
  <si>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</si>
  <si>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</si>
  <si>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</si>
  <si>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</si>
  <si>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</si>
  <si>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</si>
  <si>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</si>
  <si>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</si>
  <si>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</si>
  <si>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</si>
  <si>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</si>
  <si>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</si>
  <si>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</si>
  <si>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</si>
  <si>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</si>
  <si>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</si>
  <si>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</si>
  <si>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</si>
  <si>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</si>
  <si>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</si>
  <si>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</si>
  <si>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</si>
  <si>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</si>
  <si>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</si>
  <si>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</si>
  <si>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</si>
  <si>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</si>
  <si>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</si>
  <si>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</si>
  <si>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</si>
  <si>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</si>
  <si>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</si>
  <si>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</si>
  <si>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</si>
  <si>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</si>
  <si>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</si>
  <si>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</si>
  <si>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</si>
  <si>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</si>
  <si>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</si>
  <si>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</si>
  <si>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</si>
  <si>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</si>
  <si>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</si>
  <si>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</si>
  <si>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</si>
  <si>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</si>
  <si>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</si>
  <si>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</si>
  <si>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</si>
  <si>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</si>
  <si>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</si>
  <si>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</si>
  <si>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</si>
  <si>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</si>
  <si>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</si>
  <si>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</si>
  <si>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</si>
  <si>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</si>
  <si>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</si>
  <si>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</si>
  <si>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</si>
  <si>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</si>
  <si>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</si>
  <si>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</si>
  <si>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</si>
  <si>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</si>
  <si>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</si>
  <si>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</si>
  <si>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</si>
  <si>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</si>
  <si>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</si>
  <si>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</si>
  <si>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</si>
  <si>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</si>
  <si>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</si>
  <si>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</si>
  <si>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</si>
  <si>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</si>
  <si>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</si>
  <si>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</si>
  <si>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</si>
  <si>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</si>
  <si>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</si>
  <si>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</si>
  <si>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</si>
  <si>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</si>
  <si>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</si>
  <si>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</si>
  <si>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</si>
  <si>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</si>
  <si>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</si>
  <si>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</si>
  <si>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</si>
  <si>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</si>
  <si>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</si>
  <si>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</si>
  <si>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</si>
  <si>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</si>
  <si>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</si>
  <si>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</si>
  <si>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</si>
  <si>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</si>
  <si>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</si>
  <si>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</si>
  <si>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</si>
  <si>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</si>
  <si>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</si>
  <si>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</si>
  <si>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</si>
  <si>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</si>
  <si>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</si>
  <si>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</si>
  <si>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</si>
  <si>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</si>
  <si>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</si>
  <si>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</si>
  <si>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</si>
  <si>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</si>
  <si>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</si>
  <si>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</si>
  <si>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</si>
  <si>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</si>
  <si>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</si>
  <si>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</si>
  <si>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</si>
  <si>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</si>
  <si>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</si>
  <si>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</si>
  <si>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</si>
  <si>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</si>
  <si>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</si>
  <si>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</si>
  <si>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</si>
  <si>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</si>
  <si>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</si>
  <si>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</si>
  <si>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</si>
  <si>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</si>
  <si>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</si>
  <si>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</si>
  <si>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</si>
  <si>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</si>
  <si>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</si>
  <si>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</si>
  <si>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</si>
  <si>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</si>
  <si>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</si>
  <si>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</si>
  <si>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</si>
  <si>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</si>
  <si>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</si>
  <si>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</si>
  <si>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</si>
  <si>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</si>
  <si>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</si>
  <si>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</si>
  <si>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</si>
  <si>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</si>
  <si>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</si>
  <si>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</si>
  <si>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</si>
  <si>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</si>
  <si>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</si>
  <si>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</si>
  <si>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</si>
  <si>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</si>
  <si>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</si>
  <si>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</si>
  <si>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</si>
  <si>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</si>
  <si>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</si>
  <si>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</si>
  <si>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</si>
  <si>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</si>
  <si>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</si>
  <si>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</si>
  <si>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</si>
  <si>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</si>
  <si>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</si>
  <si>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</si>
  <si>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</si>
  <si>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</si>
  <si>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</si>
  <si>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</si>
  <si>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</si>
  <si>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</si>
  <si>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</si>
  <si>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</si>
  <si>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</si>
  <si>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</si>
  <si>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</si>
  <si>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</si>
  <si>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</si>
  <si>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</si>
  <si>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</si>
  <si>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</si>
  <si>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</si>
  <si>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</si>
  <si>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</si>
  <si>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</si>
  <si>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</si>
  <si>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</si>
  <si>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</si>
  <si>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</si>
  <si>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</si>
  <si>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</si>
  <si>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</si>
  <si>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</si>
  <si>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</si>
  <si>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</si>
  <si>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</si>
  <si>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</si>
  <si>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</si>
  <si>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</si>
  <si>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</si>
  <si>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</si>
  <si>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</si>
  <si>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</si>
  <si>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</si>
  <si>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</si>
  <si>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</si>
  <si>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</si>
  <si>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</si>
  <si>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</si>
  <si>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</si>
  <si>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</si>
  <si>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</si>
  <si>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</si>
  <si>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</si>
  <si>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</si>
  <si>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</si>
  <si>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</si>
  <si>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</si>
  <si>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</si>
  <si>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</si>
  <si>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</si>
  <si>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</si>
  <si>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</si>
  <si>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</si>
  <si>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</si>
  <si>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</si>
  <si>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</si>
  <si>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</si>
  <si>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</si>
  <si>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</si>
  <si>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</si>
  <si>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</si>
  <si>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</si>
  <si>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</si>
  <si>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</si>
  <si>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</si>
  <si>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</si>
  <si>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</si>
  <si>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</si>
  <si>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</si>
  <si>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</si>
  <si>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</si>
  <si>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</si>
  <si>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</si>
  <si>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</si>
  <si>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</si>
  <si>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</si>
  <si>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</si>
  <si>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</si>
  <si>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</si>
  <si>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</si>
  <si>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</si>
  <si>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</si>
  <si>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</si>
  <si>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</si>
  <si>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</si>
  <si>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</si>
  <si>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</si>
  <si>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</si>
  <si>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</si>
  <si>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</si>
  <si>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</si>
  <si>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</si>
  <si>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</si>
  <si>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</si>
  <si>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</si>
  <si>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</si>
  <si>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</si>
  <si>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</si>
  <si>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</si>
  <si>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</si>
  <si>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</si>
  <si>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</si>
  <si>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</si>
  <si>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</si>
  <si>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</si>
  <si>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</si>
  <si>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</si>
  <si>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</si>
  <si>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</si>
  <si>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</si>
  <si>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</si>
  <si>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</si>
  <si>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</si>
  <si>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</si>
  <si>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</si>
  <si>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</si>
  <si>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</si>
  <si>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</si>
  <si>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</si>
  <si>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</si>
  <si>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</si>
  <si>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</si>
  <si>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</si>
  <si>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</si>
  <si>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</si>
  <si>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</si>
  <si>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</si>
  <si>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</si>
  <si>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</si>
  <si>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</si>
  <si>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</si>
  <si>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</si>
  <si>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</si>
  <si>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</si>
  <si>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</si>
  <si>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</si>
  <si>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</si>
  <si>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</si>
  <si>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</si>
  <si>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</si>
  <si>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</si>
  <si>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</si>
  <si>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</si>
  <si>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</si>
  <si>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</si>
  <si>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</si>
  <si>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</si>
  <si>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</si>
  <si>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</si>
  <si>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</si>
  <si>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</si>
  <si>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</si>
  <si>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</si>
  <si>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</si>
  <si>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</si>
  <si>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</si>
  <si>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</si>
  <si>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</si>
  <si>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</si>
  <si>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</si>
  <si>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</si>
  <si>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</si>
  <si>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</si>
  <si>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</si>
  <si>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</si>
  <si>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</si>
  <si>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</si>
  <si>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</si>
  <si>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</si>
  <si>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</si>
  <si>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</si>
  <si>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</si>
  <si>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</si>
  <si>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</si>
  <si>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</si>
  <si>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</si>
  <si>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</si>
  <si>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</si>
  <si>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</si>
  <si>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</si>
  <si>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</si>
  <si>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</si>
  <si>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</si>
  <si>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</si>
  <si>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</si>
  <si>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</si>
  <si>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</si>
  <si>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</si>
  <si>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</si>
  <si>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</si>
  <si>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</si>
  <si>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</si>
  <si>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</si>
  <si>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</si>
  <si>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</si>
  <si>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</si>
  <si>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</si>
  <si>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</si>
  <si>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</si>
  <si>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</si>
  <si>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</si>
  <si>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</si>
  <si>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</si>
  <si>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</si>
  <si>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</si>
  <si>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</si>
  <si>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</si>
  <si>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</si>
  <si>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</si>
  <si>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</si>
  <si>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</si>
  <si>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</si>
  <si>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</si>
  <si>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</si>
  <si>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</si>
  <si>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</si>
  <si>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</si>
  <si>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</si>
  <si>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</si>
  <si>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</si>
  <si>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</si>
  <si>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</si>
  <si>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</si>
  <si>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</si>
  <si>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</si>
  <si>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</si>
  <si>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</si>
  <si>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</si>
  <si>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</si>
  <si>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</si>
  <si>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</si>
  <si>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</si>
  <si>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</si>
  <si>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</si>
  <si>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</si>
  <si>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</si>
  <si>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</si>
  <si>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</si>
  <si>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</si>
  <si>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</si>
  <si>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</si>
  <si>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</si>
  <si>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</si>
  <si>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</si>
  <si>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</si>
  <si>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</si>
  <si>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</si>
  <si>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</si>
  <si>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</si>
  <si>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</si>
  <si>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</si>
  <si>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</si>
  <si>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</si>
  <si>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</si>
  <si>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</si>
  <si>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</si>
  <si>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</si>
  <si>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</si>
  <si>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</si>
  <si>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</si>
  <si>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</si>
  <si>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</si>
  <si>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</si>
  <si>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</si>
  <si>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</si>
  <si>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</si>
  <si>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</si>
  <si>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</si>
  <si>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</si>
  <si>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</si>
  <si>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</si>
  <si>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</si>
  <si>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</si>
  <si>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</si>
  <si>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</si>
  <si>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</si>
  <si>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</si>
  <si>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</si>
  <si>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</si>
  <si>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</si>
  <si>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</si>
  <si>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</si>
  <si>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</si>
  <si>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</si>
  <si>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</si>
  <si>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</si>
  <si>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</si>
  <si>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</si>
  <si>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</si>
  <si>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</si>
  <si>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</si>
  <si>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</si>
  <si>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</si>
  <si>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</si>
  <si>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</si>
  <si>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</si>
  <si>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</si>
  <si>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</si>
  <si>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</si>
  <si>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</si>
  <si>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</si>
  <si>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</si>
  <si>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</si>
  <si>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</si>
  <si>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</si>
  <si>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</si>
  <si>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</si>
  <si>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</si>
  <si>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</si>
  <si>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</si>
  <si>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</si>
  <si>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</si>
  <si>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</si>
  <si>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</si>
  <si>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</si>
  <si>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</si>
  <si>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</si>
  <si>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</si>
  <si>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</si>
  <si>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</si>
  <si>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</si>
  <si>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</si>
  <si>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</si>
  <si>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</si>
  <si>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</si>
  <si>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</si>
  <si>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</si>
  <si>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</si>
  <si>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</si>
  <si>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</si>
  <si>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</si>
  <si>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</si>
  <si>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</si>
  <si>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</si>
  <si>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</si>
  <si>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</si>
  <si>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</si>
  <si>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</si>
  <si>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</si>
  <si>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</si>
  <si>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</si>
  <si>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</si>
  <si>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</si>
  <si>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</si>
  <si>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</si>
  <si>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</si>
  <si>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</si>
  <si>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</si>
  <si>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</si>
  <si>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</si>
  <si>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</si>
  <si>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</si>
  <si>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</si>
  <si>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</si>
  <si>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</si>
  <si>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</si>
  <si>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</si>
  <si>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</si>
  <si>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</si>
  <si>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</si>
  <si>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</si>
  <si>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</si>
  <si>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</si>
  <si>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</si>
  <si>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</si>
  <si>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</si>
  <si>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</si>
  <si>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</si>
  <si>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</si>
  <si>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</si>
  <si>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</si>
  <si>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</si>
  <si>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</si>
  <si>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</si>
  <si>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</si>
  <si>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</si>
  <si>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</si>
  <si>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</si>
  <si>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</si>
  <si>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</si>
  <si>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</si>
  <si>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</si>
  <si>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</si>
  <si>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</si>
  <si>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</si>
  <si>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</si>
  <si>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</si>
  <si>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</si>
  <si>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</si>
  <si>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</si>
  <si>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</si>
  <si>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</si>
  <si>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</si>
  <si>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</si>
  <si>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</si>
  <si>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</si>
  <si>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</si>
  <si>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</si>
  <si>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</si>
  <si>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</si>
  <si>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</si>
  <si>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</si>
  <si>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</si>
  <si>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</si>
  <si>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</si>
  <si>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</si>
  <si>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</si>
  <si>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</si>
  <si>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</si>
  <si>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</si>
  <si>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</si>
  <si>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</si>
  <si>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</si>
  <si>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</si>
  <si>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</si>
  <si>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</si>
  <si>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</si>
  <si>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</si>
  <si>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</si>
  <si>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</si>
  <si>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</si>
  <si>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</si>
  <si>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</si>
  <si>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</si>
  <si>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</si>
  <si>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</si>
  <si>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</si>
  <si>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</si>
  <si>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</si>
  <si>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</si>
  <si>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</si>
  <si>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</si>
  <si>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</si>
  <si>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</si>
  <si>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</si>
  <si>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</si>
  <si>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</si>
  <si>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</si>
  <si>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</si>
  <si>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</si>
  <si>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</si>
  <si>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</si>
  <si>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</si>
  <si>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</si>
  <si>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</si>
  <si>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</si>
  <si>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</si>
  <si>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</si>
  <si>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</si>
  <si>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</si>
  <si>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</si>
  <si>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</si>
  <si>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</si>
  <si>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</si>
  <si>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</si>
  <si>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</si>
  <si>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</si>
  <si>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</si>
  <si>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</si>
  <si>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</si>
  <si>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</si>
  <si>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</si>
  <si>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</si>
  <si>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</si>
  <si>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</si>
  <si>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</si>
  <si>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</si>
  <si>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</si>
  <si>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</si>
  <si>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</si>
  <si>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</si>
  <si>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</si>
  <si>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</si>
  <si>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</si>
  <si>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</si>
  <si>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</si>
  <si>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</si>
  <si>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</si>
  <si>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</si>
  <si>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</si>
  <si>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</si>
  <si>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</si>
  <si>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</si>
  <si>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</si>
  <si>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</si>
  <si>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</si>
  <si>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</si>
  <si>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</si>
  <si>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</si>
  <si>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</si>
  <si>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</si>
  <si>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</si>
  <si>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</si>
  <si>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</si>
  <si>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</si>
  <si>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</si>
  <si>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</si>
  <si>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</si>
  <si>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</si>
  <si>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</si>
  <si>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</si>
  <si>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</si>
  <si>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</si>
  <si>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</si>
  <si>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</si>
  <si>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</si>
  <si>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</si>
  <si>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</si>
  <si>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</si>
  <si>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</si>
  <si>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</si>
  <si>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</si>
  <si>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</si>
  <si>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</si>
  <si>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</si>
  <si>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</si>
  <si>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</si>
  <si>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</si>
  <si>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</si>
  <si>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</si>
  <si>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</si>
  <si>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</si>
  <si>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</si>
  <si>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</si>
  <si>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</si>
  <si>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</si>
  <si>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</si>
  <si>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</si>
  <si>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</si>
  <si>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</si>
  <si>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</si>
  <si>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</si>
  <si>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</si>
  <si>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</si>
  <si>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</si>
  <si>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</si>
  <si>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</si>
  <si>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</si>
  <si>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</si>
  <si>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</si>
  <si>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</si>
  <si>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</si>
  <si>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</si>
  <si>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</si>
  <si>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</si>
  <si>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</si>
  <si>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</si>
  <si>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</si>
  <si>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</si>
  <si>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</si>
  <si>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</si>
  <si>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</si>
  <si>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</si>
  <si>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</si>
  <si>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</si>
  <si>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</si>
  <si>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</si>
  <si>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</si>
  <si>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</si>
  <si>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</si>
  <si>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</si>
  <si>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</si>
  <si>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</si>
  <si>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</si>
  <si>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</si>
  <si>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</si>
  <si>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</si>
  <si>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</si>
  <si>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</si>
  <si>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</si>
  <si>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</si>
  <si>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</si>
  <si>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</si>
  <si>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</si>
  <si>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</si>
  <si>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</si>
  <si>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</si>
  <si>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</si>
  <si>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</si>
  <si>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</si>
  <si>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</si>
  <si>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</si>
  <si>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</si>
  <si>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</si>
  <si>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</si>
  <si>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</si>
  <si>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</si>
  <si>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</si>
  <si>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</si>
  <si>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</si>
  <si>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</si>
  <si>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</si>
  <si>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</si>
  <si>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</si>
  <si>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</si>
  <si>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</si>
  <si>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</si>
  <si>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</si>
  <si>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</si>
  <si>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</si>
  <si>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</si>
  <si>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</si>
  <si>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</si>
  <si>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</si>
  <si>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</si>
  <si>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</si>
  <si>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</si>
  <si>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</si>
  <si>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</si>
  <si>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</si>
  <si>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</si>
  <si>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</si>
  <si>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</si>
  <si>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</si>
  <si>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</si>
  <si>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</si>
  <si>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</si>
  <si>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</si>
  <si>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</si>
  <si>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</si>
  <si>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</si>
  <si>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</si>
  <si>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</si>
  <si>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</si>
  <si>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</si>
  <si>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</si>
  <si>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</si>
  <si>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</si>
  <si>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</si>
  <si>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</si>
  <si>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</si>
  <si>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</si>
  <si>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</si>
  <si>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</si>
  <si>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</si>
  <si>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</si>
  <si>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</si>
  <si>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</si>
  <si>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</si>
  <si>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</si>
  <si>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</si>
  <si>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</si>
  <si>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</si>
  <si>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</si>
  <si>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</si>
  <si>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</si>
  <si>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</si>
  <si>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</si>
  <si>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</si>
  <si>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</si>
  <si>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</si>
  <si>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</si>
  <si>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</si>
  <si>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</si>
  <si>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</si>
  <si>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</si>
  <si>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</si>
  <si>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</si>
  <si>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</si>
  <si>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</si>
  <si>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</si>
  <si>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</si>
  <si>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</si>
  <si>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</si>
  <si>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</si>
  <si>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</si>
  <si>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</si>
  <si>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</si>
  <si>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</si>
  <si>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</si>
  <si>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</si>
  <si>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</si>
  <si>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</si>
  <si>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</si>
  <si>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</si>
  <si>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</si>
  <si>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</si>
  <si>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</si>
  <si>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</si>
  <si>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</si>
  <si>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</si>
  <si>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</si>
  <si>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</si>
  <si>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</si>
  <si>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</si>
  <si>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</si>
  <si>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</si>
  <si>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</si>
  <si>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</si>
  <si>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</si>
  <si>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</si>
  <si>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</si>
  <si>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</si>
  <si>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</si>
  <si>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</si>
  <si>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</si>
  <si>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</si>
  <si>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</si>
  <si>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</si>
  <si>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</si>
  <si>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</si>
  <si>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</si>
  <si>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</si>
  <si>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</si>
  <si>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</si>
  <si>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</si>
  <si>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</si>
  <si>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</si>
  <si>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</si>
  <si>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</si>
  <si>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</si>
  <si>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</si>
  <si>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</si>
  <si>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</si>
  <si>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</si>
  <si>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</si>
  <si>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</si>
  <si>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</si>
  <si>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</si>
  <si>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</si>
  <si>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</si>
  <si>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</si>
  <si>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</si>
  <si>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</si>
  <si>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</si>
  <si>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</si>
  <si>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</si>
  <si>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</si>
  <si>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</si>
  <si>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</si>
  <si>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</si>
  <si>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</si>
  <si>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</si>
  <si>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</si>
  <si>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</si>
  <si>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</si>
  <si>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</si>
  <si>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</si>
  <si>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</si>
  <si>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</si>
  <si>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</si>
  <si>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</si>
  <si>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</si>
  <si>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</si>
  <si>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</si>
  <si>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</si>
  <si>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</si>
  <si>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</si>
  <si>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</si>
  <si>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</si>
  <si>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</si>
  <si>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</si>
  <si>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</si>
  <si>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</si>
  <si>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</si>
  <si>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</si>
  <si>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</si>
  <si>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</si>
  <si>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</si>
  <si>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</si>
  <si>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</si>
  <si>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</si>
  <si>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</si>
  <si>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</si>
  <si>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</si>
  <si>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</si>
  <si>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</si>
  <si>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</si>
  <si>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</si>
  <si>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</si>
  <si>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</si>
  <si>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</si>
  <si>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</si>
  <si>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</si>
  <si>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</si>
  <si>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</si>
  <si>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</si>
  <si>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</si>
  <si>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</si>
  <si>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</si>
  <si>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</si>
  <si>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</si>
  <si>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</si>
  <si>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</si>
  <si>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</si>
  <si>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</si>
  <si>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</si>
  <si>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</si>
  <si>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</si>
  <si>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</si>
  <si>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</si>
  <si>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</si>
  <si>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</si>
  <si>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</si>
  <si>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</si>
  <si>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</si>
  <si>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</si>
  <si>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</si>
  <si>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</si>
  <si>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</si>
  <si>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</si>
  <si>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</si>
  <si>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</si>
  <si>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</si>
  <si>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</si>
  <si>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</si>
  <si>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</si>
  <si>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</si>
  <si>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</si>
  <si>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</si>
  <si>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</si>
  <si>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</si>
  <si>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</si>
  <si>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</si>
  <si>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</si>
  <si>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</si>
  <si>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</si>
  <si>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</si>
  <si>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</si>
  <si>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</si>
  <si>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</si>
  <si>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</si>
  <si>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</si>
  <si>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</si>
  <si>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</si>
  <si>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</si>
  <si>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</si>
  <si>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</si>
  <si>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</si>
  <si>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</si>
  <si>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</si>
  <si>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</si>
  <si>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</si>
  <si>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</si>
  <si>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</si>
  <si>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</si>
  <si>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</si>
  <si>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</si>
  <si>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</si>
  <si>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</si>
  <si>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</si>
  <si>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</si>
  <si>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</si>
  <si>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</si>
  <si>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</si>
  <si>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</si>
  <si>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</si>
  <si>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</si>
  <si>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</si>
  <si>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</si>
  <si>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</si>
  <si>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</si>
  <si>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</si>
  <si>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</si>
  <si>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</si>
  <si>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</si>
  <si>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</si>
  <si>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</si>
  <si>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</si>
  <si>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</si>
  <si>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</si>
  <si>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</si>
  <si>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</si>
  <si>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</si>
  <si>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</si>
  <si>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</si>
  <si>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</si>
  <si>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</si>
  <si>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</si>
  <si>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</si>
  <si>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</si>
  <si>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</si>
  <si>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</si>
  <si>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</si>
  <si>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</si>
  <si>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</si>
  <si>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</si>
  <si>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</si>
  <si>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</si>
  <si>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</si>
  <si>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</si>
  <si>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</si>
  <si>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</si>
  <si>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</si>
  <si>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</si>
  <si>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</si>
  <si>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</si>
  <si>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</si>
  <si>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</si>
  <si>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</si>
  <si>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</si>
  <si>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</si>
  <si>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</si>
  <si>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</si>
  <si>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</si>
  <si>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</si>
  <si>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</si>
  <si>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</si>
  <si>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</si>
  <si>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</si>
  <si>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</si>
  <si>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</si>
  <si>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</si>
  <si>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</si>
  <si>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</si>
  <si>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</si>
  <si>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</si>
  <si>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</si>
  <si>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</si>
  <si>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</si>
  <si>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</si>
  <si>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</si>
  <si>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</si>
  <si>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</si>
  <si>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</si>
  <si>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</si>
  <si>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</si>
  <si>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</si>
  <si>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</si>
  <si>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</si>
  <si>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</si>
  <si>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</si>
  <si>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</si>
  <si>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</si>
  <si>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</si>
  <si>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</si>
  <si>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</si>
  <si>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</si>
  <si>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</si>
  <si>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</si>
  <si>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</si>
  <si>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</si>
  <si>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</si>
  <si>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</si>
  <si>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</si>
  <si>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</si>
  <si>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</si>
  <si>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</si>
  <si>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</si>
  <si>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</si>
  <si>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</si>
  <si>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</si>
  <si>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</si>
  <si>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</si>
  <si>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</si>
  <si>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</si>
  <si>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</si>
  <si>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</si>
  <si>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</si>
  <si>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</si>
  <si>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</si>
  <si>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</si>
  <si>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</si>
  <si>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</si>
  <si>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</si>
  <si>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</si>
  <si>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</si>
  <si>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</si>
  <si>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</si>
  <si>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</si>
  <si>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</si>
  <si>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</si>
  <si>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</si>
  <si>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</si>
  <si>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</si>
  <si>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</si>
  <si>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</si>
  <si>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</si>
  <si>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</si>
  <si>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</si>
  <si>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</si>
  <si>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</si>
  <si>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</si>
  <si>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</si>
  <si>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</si>
  <si>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</si>
  <si>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</si>
  <si>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</si>
  <si>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</si>
  <si>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</si>
  <si>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</si>
  <si>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</si>
  <si>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</si>
  <si>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</si>
  <si>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</si>
  <si>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</si>
  <si>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</si>
  <si>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</si>
  <si>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</si>
  <si>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</si>
  <si>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</si>
  <si>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</si>
  <si>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</si>
  <si>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</si>
  <si>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</si>
  <si>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</si>
  <si>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</si>
  <si>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</si>
  <si>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</si>
  <si>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</si>
  <si>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</si>
  <si>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</si>
  <si>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</si>
  <si>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</si>
  <si>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</si>
  <si>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</si>
  <si>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</si>
  <si>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</si>
  <si>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</si>
  <si>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</si>
  <si>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</si>
  <si>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</si>
  <si>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</si>
  <si>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</si>
  <si>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</si>
  <si>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</si>
  <si>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</si>
  <si>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</si>
  <si>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</si>
  <si>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</si>
  <si>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</si>
  <si>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</si>
  <si>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</si>
  <si>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</si>
  <si>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</si>
  <si>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</si>
  <si>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</si>
  <si>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</si>
  <si>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</si>
  <si>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</si>
  <si>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</si>
  <si>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</si>
  <si>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</si>
  <si>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</si>
  <si>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</si>
  <si>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</si>
  <si>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</si>
  <si>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</si>
  <si>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</si>
  <si>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</si>
  <si>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</si>
  <si>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</si>
  <si>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</si>
  <si>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</si>
  <si>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</si>
  <si>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</si>
  <si>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</si>
  <si>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</si>
  <si>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</si>
  <si>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</si>
  <si>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</si>
  <si>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</si>
  <si>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</si>
  <si>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</si>
  <si>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</si>
  <si>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</si>
  <si>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</si>
  <si>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</si>
  <si>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</si>
  <si>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</si>
  <si>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</si>
  <si>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</si>
  <si>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</si>
  <si>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</si>
  <si>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</si>
  <si>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</si>
  <si>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</si>
  <si>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</si>
  <si>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</si>
  <si>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</si>
  <si>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</si>
  <si>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</si>
  <si>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</si>
  <si>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</si>
  <si>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</si>
  <si>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</si>
  <si>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</si>
  <si>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</si>
  <si>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</si>
  <si>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</si>
  <si>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</si>
  <si>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</si>
  <si>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</si>
  <si>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</si>
  <si>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</si>
  <si>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</si>
  <si>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</si>
  <si>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</si>
  <si>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</si>
  <si>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</si>
  <si>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</si>
  <si>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</si>
  <si>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</si>
  <si>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</si>
  <si>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</si>
  <si>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</si>
  <si>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</si>
  <si>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</si>
  <si>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</si>
  <si>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</si>
  <si>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</si>
  <si>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</si>
  <si>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</si>
  <si>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</si>
  <si>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</si>
  <si>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</si>
  <si>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</si>
  <si>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</si>
  <si>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</si>
  <si>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</si>
  <si>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</si>
  <si>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</si>
  <si>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</si>
  <si>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</si>
  <si>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</si>
  <si>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</si>
  <si>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</si>
  <si>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</si>
  <si>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</si>
  <si>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</si>
  <si>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</si>
  <si>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</si>
  <si>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</si>
  <si>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</si>
  <si>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</si>
  <si>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</si>
  <si>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</si>
  <si>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</si>
  <si>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</si>
  <si>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</si>
  <si>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</si>
  <si>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</si>
  <si>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</si>
  <si>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</si>
  <si>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</si>
  <si>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</si>
  <si>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</si>
  <si>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</si>
  <si>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</si>
  <si>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</si>
  <si>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</si>
  <si>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</si>
  <si>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</si>
  <si>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</si>
  <si>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</si>
  <si>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</si>
  <si>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</si>
  <si>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</si>
  <si>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</si>
  <si>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</si>
  <si>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</si>
  <si>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</si>
  <si>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</si>
  <si>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</si>
  <si>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</si>
  <si>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</si>
  <si>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</si>
  <si>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</si>
  <si>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</si>
  <si>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</si>
  <si>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</si>
  <si>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</si>
  <si>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</si>
  <si>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</si>
  <si>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</si>
  <si>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</si>
  <si>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</si>
  <si>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</si>
  <si>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</si>
  <si>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</si>
  <si>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</si>
  <si>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</si>
  <si>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</si>
  <si>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</si>
  <si>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</si>
  <si>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</si>
  <si>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</si>
  <si>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</si>
  <si>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</si>
  <si>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</si>
  <si>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</si>
  <si>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</si>
  <si>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</si>
  <si>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</si>
  <si>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</si>
  <si>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</si>
  <si>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</si>
  <si>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</si>
  <si>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</si>
  <si>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</si>
  <si>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</si>
  <si>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</si>
  <si>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</si>
  <si>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</si>
  <si>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</si>
  <si>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</si>
  <si>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</si>
  <si>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</si>
  <si>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</si>
  <si>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</si>
  <si>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</si>
  <si>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</si>
  <si>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</si>
  <si>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</si>
  <si>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</si>
  <si>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</si>
  <si>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</si>
  <si>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</si>
  <si>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</si>
  <si>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</si>
  <si>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</si>
  <si>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</si>
  <si>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</si>
  <si>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</si>
  <si>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</si>
  <si>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</si>
  <si>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</si>
  <si>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</si>
  <si>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</si>
  <si>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</si>
  <si>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</si>
  <si>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</si>
  <si>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</si>
  <si>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</si>
  <si>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</si>
  <si>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</si>
  <si>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</si>
  <si>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</si>
  <si>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</si>
  <si>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</si>
  <si>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</si>
  <si>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</si>
  <si>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</si>
  <si>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</si>
  <si>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</si>
  <si>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</si>
  <si>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</si>
  <si>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</si>
  <si>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</si>
  <si>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</si>
  <si>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</si>
  <si>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</si>
  <si>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</si>
  <si>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</si>
  <si>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</si>
  <si>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</si>
  <si>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</si>
  <si>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</si>
  <si>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</si>
  <si>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</si>
  <si>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</si>
  <si>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</si>
  <si>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</si>
  <si>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</si>
  <si>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</si>
  <si>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</si>
  <si>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</si>
  <si>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</si>
  <si>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</si>
  <si>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</si>
  <si>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</si>
  <si>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</si>
  <si>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</si>
  <si>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</si>
  <si>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</si>
  <si>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</si>
  <si>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</si>
  <si>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</si>
  <si>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</si>
  <si>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</si>
  <si>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</si>
  <si>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</si>
  <si>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</si>
  <si>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</si>
  <si>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</si>
  <si>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</si>
  <si>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</si>
  <si>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</si>
  <si>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</si>
  <si>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</si>
  <si>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</si>
  <si>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</si>
  <si>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</si>
  <si>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</si>
  <si>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</si>
  <si>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</si>
  <si>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</si>
  <si>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</si>
  <si>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</si>
  <si>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</si>
  <si>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</si>
  <si>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</si>
  <si>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</si>
  <si>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</si>
  <si>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</si>
  <si>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</si>
  <si>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</si>
  <si>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</si>
  <si>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</si>
  <si>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</si>
  <si>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</si>
  <si>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</si>
  <si>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</si>
  <si>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</si>
  <si>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</si>
  <si>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</si>
  <si>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</si>
  <si>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</si>
  <si>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</si>
  <si>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</si>
  <si>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</si>
  <si>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</si>
  <si>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</si>
  <si>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</si>
  <si>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</si>
  <si>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</si>
  <si>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</si>
  <si>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</si>
  <si>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</si>
  <si>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</si>
  <si>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</si>
  <si>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</si>
  <si>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</si>
  <si>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</si>
  <si>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</si>
  <si>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</si>
  <si>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</si>
  <si>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</si>
  <si>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</si>
  <si>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</si>
  <si>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</si>
  <si>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</si>
  <si>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</si>
  <si>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</si>
  <si>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</si>
  <si>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</si>
  <si>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</si>
  <si>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</si>
  <si>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</si>
  <si>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</si>
  <si>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</si>
  <si>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</si>
  <si>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</si>
  <si>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</si>
  <si>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</si>
  <si>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</si>
  <si>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</si>
  <si>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</si>
  <si>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</si>
  <si>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</si>
  <si>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</si>
  <si>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</si>
  <si>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</si>
  <si>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</si>
  <si>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</si>
  <si>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</si>
  <si>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</si>
  <si>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</si>
  <si>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</si>
  <si>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</si>
  <si>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</si>
  <si>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</si>
  <si>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</si>
  <si>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</si>
  <si>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</si>
  <si>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</si>
  <si>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</si>
  <si>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</si>
  <si>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</si>
  <si>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</si>
  <si>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</si>
  <si>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</si>
  <si>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</si>
  <si>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</si>
  <si>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</si>
  <si>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</si>
  <si>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</si>
  <si>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</si>
  <si>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</si>
  <si>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</si>
  <si>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</si>
  <si>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</si>
  <si>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</si>
  <si>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</si>
  <si>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</si>
  <si>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</si>
  <si>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</si>
  <si>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</si>
  <si>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</si>
  <si>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</si>
  <si>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</si>
  <si>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</si>
  <si>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</si>
  <si>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</si>
  <si>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</si>
  <si>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</si>
  <si>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</si>
  <si>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</si>
  <si>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</si>
  <si>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</si>
  <si>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</si>
  <si>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</si>
  <si>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</si>
  <si>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</si>
  <si>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</si>
  <si>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</si>
  <si>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</si>
  <si>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</si>
  <si>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</si>
  <si>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</si>
  <si>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</si>
  <si>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</si>
  <si>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</si>
  <si>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</si>
  <si>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</si>
  <si>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</si>
  <si>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</si>
  <si>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</si>
  <si>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</si>
  <si>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</si>
  <si>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</si>
  <si>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</si>
  <si>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</si>
  <si>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</si>
  <si>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</si>
  <si>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</si>
  <si>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</si>
  <si>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</si>
  <si>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</si>
  <si>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</si>
  <si>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</si>
  <si>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</si>
  <si>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</si>
  <si>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</si>
  <si>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</si>
  <si>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</si>
  <si>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</si>
  <si>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</si>
  <si>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</si>
  <si>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</si>
  <si>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</si>
  <si>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</si>
  <si>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</si>
  <si>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</si>
  <si>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</si>
  <si>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</si>
  <si>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</si>
  <si>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</si>
  <si>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</si>
  <si>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</si>
  <si>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</si>
  <si>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</si>
  <si>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</si>
  <si>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</si>
  <si>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</si>
  <si>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</si>
  <si>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</si>
  <si>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</si>
  <si>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</si>
  <si>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</si>
  <si>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</si>
  <si>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</si>
  <si>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</si>
  <si>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</si>
  <si>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</si>
  <si>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</si>
  <si>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</si>
  <si>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</si>
  <si>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</si>
  <si>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</si>
  <si>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</si>
  <si>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</si>
  <si>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</si>
  <si>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</si>
  <si>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</si>
  <si>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</si>
  <si>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</si>
  <si>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</si>
  <si>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</si>
  <si>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</si>
  <si>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</si>
  <si>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</si>
  <si>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</si>
  <si>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</si>
  <si>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</si>
  <si>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</si>
  <si>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</si>
  <si>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</si>
  <si>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</si>
  <si>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</si>
  <si>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</si>
  <si>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</si>
  <si>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</si>
  <si>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</si>
  <si>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</si>
  <si>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</si>
  <si>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</si>
  <si>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</si>
  <si>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</si>
  <si>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</si>
  <si>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</si>
  <si>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</si>
  <si>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</si>
  <si>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</si>
  <si>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</si>
  <si>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</si>
  <si>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</si>
  <si>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</si>
  <si>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</si>
  <si>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</si>
  <si>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</si>
  <si>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</si>
  <si>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</si>
  <si>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</si>
  <si>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</si>
  <si>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</si>
  <si>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</si>
  <si>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</si>
  <si>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</si>
  <si>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</si>
  <si>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</si>
  <si>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</si>
  <si>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</si>
  <si>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</si>
  <si>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</si>
  <si>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</si>
  <si>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</si>
  <si>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</si>
  <si>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</si>
  <si>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</si>
  <si>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</si>
  <si>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</si>
  <si>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</si>
  <si>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</si>
  <si>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</si>
  <si>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</si>
  <si>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</si>
  <si>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</si>
  <si>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</si>
  <si>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</si>
  <si>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</si>
  <si>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</si>
  <si>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</si>
  <si>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</si>
  <si>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</si>
  <si>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</si>
  <si>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</si>
  <si>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</si>
  <si>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</si>
  <si>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</si>
  <si>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</si>
  <si>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</si>
  <si>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</si>
  <si>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</si>
  <si>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</si>
  <si>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</si>
  <si>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</si>
  <si>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</si>
  <si>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</si>
  <si>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</si>
  <si>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</si>
  <si>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</si>
  <si>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</si>
  <si>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</si>
  <si>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</si>
  <si>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</si>
  <si>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</si>
  <si>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</si>
  <si>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</si>
  <si>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</si>
  <si>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</si>
  <si>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</si>
  <si>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</si>
  <si>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</si>
  <si>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</si>
  <si>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</si>
  <si>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</si>
  <si>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</si>
  <si>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</si>
  <si>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</si>
  <si>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</si>
  <si>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</si>
  <si>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</si>
  <si>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</si>
  <si>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</si>
  <si>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</si>
  <si>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</si>
  <si>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</si>
  <si>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</si>
  <si>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</si>
  <si>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</si>
  <si>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</si>
  <si>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</si>
  <si>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</si>
  <si>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</si>
  <si>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</si>
  <si>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</si>
  <si>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</si>
  <si>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</si>
  <si>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</si>
  <si>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</si>
  <si>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</si>
  <si>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</si>
  <si>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</si>
  <si>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</si>
  <si>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</si>
  <si>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</si>
  <si>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</si>
  <si>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</si>
  <si>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</si>
  <si>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</si>
  <si>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</si>
  <si>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</si>
  <si>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</si>
  <si>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</si>
  <si>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</si>
  <si>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</si>
  <si>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</si>
  <si>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</si>
  <si>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</si>
  <si>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</si>
  <si>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</si>
  <si>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</si>
  <si>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</si>
  <si>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</si>
  <si>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</si>
  <si>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</si>
  <si>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</si>
  <si>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</si>
  <si>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</si>
  <si>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</si>
  <si>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</si>
  <si>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</si>
  <si>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</si>
  <si>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</si>
  <si>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</si>
  <si>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</si>
  <si>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</si>
  <si>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</si>
  <si>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</si>
  <si>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</si>
  <si>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</si>
  <si>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</si>
  <si>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</si>
  <si>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</si>
  <si>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</si>
  <si>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</si>
  <si>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</si>
  <si>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</si>
  <si>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</si>
  <si>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</si>
  <si>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</si>
  <si>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</si>
  <si>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</si>
  <si>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</si>
  <si>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</si>
  <si>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</si>
  <si>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</si>
  <si>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</si>
  <si>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</si>
  <si>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</si>
  <si>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</si>
  <si>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</si>
  <si>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</si>
  <si>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</si>
  <si>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</si>
  <si>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</si>
  <si>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</si>
  <si>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</si>
  <si>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</si>
  <si>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</si>
  <si>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</si>
  <si>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</si>
  <si>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</si>
  <si>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</si>
  <si>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</si>
  <si>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</si>
  <si>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</si>
  <si>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</si>
  <si>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</si>
  <si>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</si>
  <si>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</si>
  <si>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</si>
  <si>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</si>
  <si>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</si>
  <si>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</si>
  <si>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</si>
  <si>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</si>
  <si>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</si>
  <si>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</si>
  <si>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</si>
  <si>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</si>
  <si>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</si>
  <si>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</si>
  <si>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</si>
  <si>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</si>
  <si>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</si>
  <si>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</si>
  <si>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</si>
  <si>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</si>
  <si>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</si>
  <si>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</si>
  <si>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</si>
  <si>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</si>
  <si>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</si>
  <si>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</si>
  <si>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</si>
  <si>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</si>
  <si>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</si>
  <si>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</si>
  <si>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</si>
  <si>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</si>
  <si>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</si>
  <si>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</si>
  <si>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</si>
  <si>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</si>
  <si>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</si>
  <si>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</si>
  <si>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</si>
  <si>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</si>
  <si>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</si>
  <si>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</si>
  <si>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</si>
  <si>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</si>
  <si>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</si>
  <si>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</si>
  <si>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</si>
  <si>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</si>
  <si>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</si>
  <si>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</si>
  <si>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</si>
  <si>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</si>
  <si>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</si>
  <si>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</si>
  <si>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</si>
  <si>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</si>
  <si>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</si>
  <si>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</si>
  <si>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</si>
  <si>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</si>
  <si>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</si>
  <si>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</si>
  <si>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</si>
  <si>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</si>
  <si>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</si>
  <si>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</si>
  <si>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</si>
  <si>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</si>
  <si>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</si>
  <si>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</si>
  <si>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</si>
  <si>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</si>
  <si>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</si>
  <si>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</si>
  <si>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</si>
  <si>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</si>
  <si>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</si>
  <si>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</si>
  <si>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</si>
  <si>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</si>
  <si>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</si>
  <si>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</si>
  <si>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</si>
  <si>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</si>
  <si>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</si>
  <si>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</si>
  <si>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</si>
  <si>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</si>
  <si>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</si>
  <si>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</si>
  <si>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</si>
  <si>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</si>
  <si>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</si>
  <si>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</si>
  <si>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</si>
  <si>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</si>
  <si>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</si>
  <si>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</si>
  <si>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</si>
  <si>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</si>
  <si>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</si>
  <si>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</si>
  <si>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</si>
  <si>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</si>
  <si>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</si>
  <si>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</si>
  <si>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</si>
  <si>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</si>
  <si>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</si>
  <si>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</si>
  <si>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</si>
  <si>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</si>
  <si>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</si>
  <si>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</si>
  <si>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</si>
  <si>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</si>
  <si>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</si>
  <si>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</si>
  <si>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</si>
  <si>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</si>
  <si>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</si>
  <si>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</si>
  <si>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</si>
  <si>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</si>
  <si>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</si>
  <si>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</si>
  <si>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</si>
  <si>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</si>
  <si>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</si>
  <si>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</si>
  <si>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</si>
  <si>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</si>
  <si>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</si>
  <si>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</si>
  <si>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</si>
  <si>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</si>
  <si>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</si>
  <si>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</si>
  <si>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</si>
  <si>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</si>
  <si>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</si>
  <si>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</si>
  <si>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</si>
  <si>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</si>
  <si>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</si>
  <si>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</si>
  <si>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</si>
  <si>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</si>
  <si>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</si>
  <si>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</si>
  <si>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</si>
  <si>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</si>
  <si>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</si>
  <si>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</si>
  <si>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</si>
  <si>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</si>
  <si>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</si>
  <si>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</si>
  <si>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</si>
  <si>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</si>
  <si>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</si>
  <si>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</si>
  <si>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</si>
  <si>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</si>
  <si>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</si>
  <si>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</si>
  <si>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</si>
  <si>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</si>
  <si>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</si>
  <si>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</si>
  <si>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</si>
  <si>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</si>
  <si>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</si>
  <si>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</si>
  <si>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</si>
  <si>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</si>
  <si>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</si>
  <si>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</si>
  <si>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</si>
  <si>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</si>
  <si>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</si>
  <si>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</si>
  <si>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</si>
  <si>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</si>
  <si>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</si>
  <si>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</si>
  <si>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</si>
  <si>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</si>
  <si>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</si>
  <si>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</si>
  <si>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</si>
  <si>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</si>
  <si>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</si>
  <si>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</si>
  <si>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</si>
  <si>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</si>
  <si>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</si>
  <si>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</si>
  <si>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</si>
  <si>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</si>
  <si>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</si>
  <si>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</si>
  <si>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</si>
  <si>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</si>
  <si>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</si>
  <si>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</si>
  <si>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</si>
  <si>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</si>
  <si>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</si>
  <si>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</si>
  <si>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</si>
  <si>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</si>
  <si>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</si>
  <si>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</si>
  <si>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</si>
  <si>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</si>
  <si>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</si>
  <si>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</si>
  <si>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</si>
  <si>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</si>
  <si>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</si>
  <si>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</si>
  <si>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</si>
  <si>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</si>
  <si>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</si>
  <si>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</si>
  <si>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</si>
  <si>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</si>
  <si>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</si>
  <si>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</si>
  <si>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</si>
  <si>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</si>
  <si>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</si>
  <si>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</si>
  <si>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</si>
  <si>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</si>
  <si>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</si>
  <si>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</si>
  <si>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</si>
  <si>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</si>
  <si>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</si>
  <si>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</si>
  <si>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</si>
  <si>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</si>
  <si>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</si>
  <si>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</si>
  <si>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</si>
  <si>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</si>
  <si>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</si>
  <si>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</si>
  <si>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</si>
  <si>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</si>
  <si>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</si>
  <si>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</si>
  <si>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</si>
  <si>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</si>
  <si>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</si>
  <si>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</si>
  <si>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</si>
  <si>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</si>
  <si>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</si>
  <si>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</si>
  <si>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</si>
  <si>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</si>
  <si>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</si>
  <si>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</si>
  <si>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</si>
  <si>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</si>
  <si>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</si>
  <si>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</si>
  <si>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</si>
  <si>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</si>
  <si>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</si>
  <si>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</si>
  <si>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</si>
  <si>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</si>
  <si>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</si>
  <si>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</si>
  <si>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</si>
  <si>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</si>
  <si>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</si>
  <si>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</si>
  <si>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</si>
  <si>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</si>
  <si>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</si>
  <si>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</si>
  <si>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</si>
  <si>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</si>
  <si>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</si>
  <si>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</si>
  <si>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</si>
  <si>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</si>
  <si>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</si>
  <si>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</si>
  <si>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</si>
  <si>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</si>
  <si>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</si>
  <si>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</si>
  <si>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</si>
  <si>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</si>
  <si>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</si>
  <si>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</si>
  <si>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</si>
  <si>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</si>
  <si>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</si>
  <si>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</si>
  <si>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</si>
  <si>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</si>
  <si>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</si>
  <si>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</si>
  <si>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</si>
  <si>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</si>
  <si>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</si>
  <si>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</si>
  <si>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</si>
  <si>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</si>
  <si>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</si>
  <si>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</si>
  <si>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</si>
  <si>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</si>
  <si>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</si>
  <si>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</si>
  <si>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</si>
  <si>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</si>
  <si>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</si>
  <si>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</si>
  <si>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</si>
  <si>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</si>
  <si>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</si>
  <si>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</si>
  <si>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</si>
  <si>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</si>
  <si>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</si>
  <si>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</si>
  <si>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</si>
  <si>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</si>
  <si>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</si>
  <si>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</si>
  <si>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</si>
  <si>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</si>
  <si>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</si>
  <si>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</si>
  <si>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</si>
  <si>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</si>
  <si>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</si>
  <si>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</si>
  <si>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</si>
  <si>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</si>
  <si>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</si>
  <si>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</si>
  <si>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</si>
  <si>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</si>
  <si>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</si>
  <si>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</si>
  <si>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</si>
  <si>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</si>
  <si>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</si>
  <si>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</si>
  <si>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</si>
  <si>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</si>
  <si>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</si>
  <si>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</si>
  <si>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</si>
  <si>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</si>
  <si>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</si>
  <si>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</si>
  <si>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</si>
  <si>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</si>
  <si>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</si>
  <si>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</si>
  <si>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</si>
  <si>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</si>
  <si>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</si>
  <si>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</si>
  <si>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</si>
  <si>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</si>
  <si>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</si>
  <si>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</si>
  <si>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</si>
  <si>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</si>
  <si>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</si>
  <si>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</si>
  <si>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</si>
  <si>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</si>
  <si>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</si>
  <si>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</si>
  <si>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</si>
  <si>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</si>
  <si>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</si>
  <si>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</si>
  <si>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</si>
  <si>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</si>
  <si>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</si>
  <si>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</si>
  <si>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</si>
  <si>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</si>
  <si>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</si>
  <si>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</si>
  <si>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</si>
  <si>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</si>
  <si>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</si>
  <si>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</si>
  <si>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</si>
  <si>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</si>
  <si>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</si>
  <si>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</si>
  <si>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</si>
  <si>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</si>
  <si>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</si>
  <si>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</si>
  <si>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</si>
  <si>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</si>
  <si>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</si>
  <si>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</si>
  <si>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</si>
  <si>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</si>
  <si>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</si>
  <si>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</si>
  <si>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</si>
  <si>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</si>
  <si>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</si>
  <si>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</si>
  <si>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</si>
  <si>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</si>
  <si>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</si>
  <si>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</si>
  <si>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</si>
  <si>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</si>
  <si>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</si>
  <si>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</si>
  <si>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</si>
  <si>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</si>
  <si>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</si>
  <si>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</si>
  <si>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</si>
  <si>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</si>
  <si>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</si>
  <si>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</si>
  <si>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</si>
  <si>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</si>
  <si>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</si>
  <si>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</si>
  <si>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</si>
  <si>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</si>
  <si>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</si>
  <si>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</si>
  <si>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</si>
  <si>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</si>
  <si>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</si>
  <si>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</si>
  <si>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</si>
  <si>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</si>
  <si>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</si>
  <si>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</si>
  <si>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</si>
  <si>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</si>
  <si>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</si>
  <si>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</si>
  <si>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</si>
  <si>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</si>
  <si>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</si>
  <si>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</si>
  <si>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</si>
  <si>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</si>
  <si>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</si>
  <si>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</si>
  <si>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</si>
  <si>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</si>
  <si>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</si>
  <si>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</si>
  <si>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</si>
  <si>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</si>
  <si>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</si>
  <si>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</si>
  <si>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</si>
  <si>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</si>
  <si>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</si>
  <si>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</si>
  <si>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</si>
  <si>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</si>
  <si>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</si>
  <si>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</si>
  <si>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</si>
  <si>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</si>
  <si>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</si>
  <si>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</si>
  <si>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</si>
  <si>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</si>
  <si>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</si>
  <si>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</si>
  <si>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</si>
  <si>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</si>
  <si>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</si>
  <si>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</si>
  <si>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</si>
  <si>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</si>
  <si>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</si>
  <si>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</si>
  <si>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</si>
  <si>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</si>
  <si>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</si>
  <si>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</si>
  <si>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</si>
  <si>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</si>
  <si>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</si>
  <si>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</si>
  <si>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</si>
  <si>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</si>
  <si>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</si>
  <si>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</si>
  <si>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</si>
  <si>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</si>
  <si>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</si>
  <si>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</si>
  <si>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</si>
  <si>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</si>
  <si>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</si>
  <si>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</si>
  <si>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</si>
  <si>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</si>
  <si>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</si>
  <si>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</si>
  <si>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</si>
  <si>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</si>
  <si>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</si>
  <si>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</si>
  <si>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</si>
  <si>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</si>
  <si>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</si>
  <si>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</si>
  <si>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</si>
  <si>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</si>
  <si>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</si>
  <si>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</si>
  <si>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</si>
  <si>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</si>
  <si>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</si>
  <si>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</si>
  <si>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</si>
  <si>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</si>
  <si>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</si>
  <si>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</si>
  <si>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</si>
  <si>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</si>
  <si>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</si>
  <si>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</si>
  <si>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</si>
  <si>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</si>
  <si>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</si>
  <si>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</si>
  <si>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</si>
  <si>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</si>
  <si>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</si>
  <si>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</si>
  <si>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</si>
  <si>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</si>
  <si>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</si>
  <si>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</si>
  <si>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</si>
  <si>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</si>
  <si>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</si>
  <si>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</si>
  <si>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</si>
  <si>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</si>
  <si>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</si>
  <si>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</si>
  <si>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</si>
  <si>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</si>
  <si>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</si>
  <si>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</si>
  <si>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</si>
  <si>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</si>
  <si>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</si>
  <si>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</si>
  <si>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</si>
  <si>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</si>
  <si>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</si>
  <si>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</si>
  <si>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</si>
  <si>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</si>
  <si>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</si>
  <si>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</si>
  <si>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</si>
  <si>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</si>
  <si>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</si>
  <si>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</si>
  <si>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</si>
  <si>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</si>
  <si>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</si>
  <si>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</si>
  <si>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</si>
  <si>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</si>
  <si>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</si>
  <si>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</si>
  <si>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</si>
  <si>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</si>
  <si>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</si>
  <si>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</si>
  <si>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</si>
  <si>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</si>
  <si>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</si>
  <si>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</si>
  <si>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</si>
  <si>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</si>
  <si>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</si>
  <si>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</si>
  <si>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</si>
  <si>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</si>
  <si>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</si>
  <si>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</si>
  <si>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</si>
  <si>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</si>
  <si>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</si>
  <si>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</si>
  <si>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</si>
  <si>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</si>
  <si>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</si>
  <si>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</si>
  <si>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</si>
  <si>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</si>
  <si>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</si>
  <si>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</si>
  <si>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</si>
  <si>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</si>
  <si>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</si>
  <si>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</si>
  <si>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</si>
  <si>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</si>
  <si>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</si>
  <si>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</si>
  <si>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</si>
  <si>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</si>
  <si>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</si>
  <si>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</si>
  <si>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</si>
  <si>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</si>
  <si>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</si>
  <si>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</si>
  <si>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</si>
  <si>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</si>
  <si>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</si>
  <si>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</si>
  <si>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</si>
  <si>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</si>
  <si>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</si>
  <si>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</si>
  <si>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</si>
  <si>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</si>
  <si>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</si>
  <si>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</si>
  <si>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</si>
  <si>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</si>
  <si>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</si>
  <si>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</si>
  <si>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</si>
  <si>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</si>
  <si>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</si>
  <si>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</si>
  <si>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</si>
  <si>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</si>
  <si>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</si>
  <si>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</si>
  <si>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</si>
  <si>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</si>
  <si>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</si>
  <si>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</si>
  <si>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</si>
  <si>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</si>
  <si>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</si>
  <si>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</si>
  <si>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</si>
  <si>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</si>
  <si>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</si>
  <si>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</si>
  <si>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</si>
  <si>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</si>
  <si>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</si>
  <si>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</si>
  <si>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</si>
  <si>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</si>
  <si>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</si>
  <si>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</si>
  <si>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</si>
  <si>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</si>
  <si>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</si>
  <si>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</si>
  <si>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</si>
  <si>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</si>
  <si>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</si>
  <si>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</si>
  <si>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</si>
  <si>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</si>
  <si>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</si>
  <si>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</si>
  <si>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</si>
  <si>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</si>
  <si>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</si>
  <si>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</si>
  <si>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</si>
  <si>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</si>
  <si>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</si>
  <si>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</si>
  <si>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</si>
  <si>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</si>
  <si>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</si>
  <si>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</si>
  <si>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</si>
  <si>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</si>
  <si>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</si>
  <si>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</si>
  <si>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</si>
  <si>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</si>
  <si>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</si>
  <si>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</si>
  <si>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</si>
  <si>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</si>
  <si>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</si>
  <si>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</si>
  <si>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</si>
  <si>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</si>
  <si>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</si>
  <si>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</si>
  <si>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</si>
  <si>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</si>
  <si>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</si>
  <si>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</si>
  <si>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</si>
  <si>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</si>
  <si>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</si>
  <si>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</si>
  <si>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</si>
  <si>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</si>
  <si>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</si>
  <si>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</si>
  <si>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</si>
  <si>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</si>
  <si>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</si>
  <si>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</si>
  <si>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</si>
  <si>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</si>
  <si>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</si>
  <si>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</si>
  <si>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</si>
  <si>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</si>
  <si>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</si>
  <si>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</si>
  <si>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</si>
  <si>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</si>
  <si>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</si>
  <si>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</si>
  <si>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</si>
  <si>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</si>
  <si>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</si>
  <si>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</si>
  <si>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</si>
  <si>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</si>
  <si>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</si>
  <si>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</si>
  <si>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</si>
  <si>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</si>
  <si>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</si>
  <si>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</si>
  <si>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</si>
  <si>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</si>
  <si>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</si>
  <si>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</si>
  <si>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</si>
  <si>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</si>
  <si>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</si>
  <si>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</si>
  <si>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</si>
  <si>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</si>
  <si>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</si>
  <si>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</si>
  <si>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</si>
  <si>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</si>
  <si>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</si>
  <si>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</si>
  <si>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</si>
  <si>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</si>
  <si>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</si>
  <si>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</si>
  <si>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</si>
  <si>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</si>
  <si>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</si>
  <si>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</si>
  <si>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</si>
  <si>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</si>
  <si>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</si>
  <si>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</si>
  <si>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</si>
  <si>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</si>
  <si>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</si>
  <si>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</si>
  <si>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</si>
  <si>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</si>
  <si>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</si>
  <si>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</si>
  <si>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</si>
  <si>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</si>
  <si>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</si>
  <si>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</si>
  <si>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</si>
  <si>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</si>
  <si>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</si>
  <si>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</si>
  <si>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</si>
  <si>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</si>
  <si>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</si>
  <si>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</si>
  <si>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</si>
  <si>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</si>
  <si>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</si>
  <si>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</si>
  <si>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</si>
  <si>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</si>
  <si>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</si>
  <si>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</si>
  <si>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</si>
  <si>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</si>
  <si>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</si>
  <si>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</si>
  <si>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</si>
  <si>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</si>
  <si>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</si>
  <si>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</si>
  <si>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</si>
  <si>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</si>
  <si>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</si>
  <si>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</si>
  <si>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</si>
  <si>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</si>
  <si>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</si>
  <si>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</si>
  <si>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</si>
  <si>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</si>
  <si>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</si>
  <si>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</si>
  <si>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</si>
  <si>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</si>
  <si>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</si>
  <si>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</si>
  <si>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</si>
  <si>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</si>
  <si>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</si>
  <si>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</si>
  <si>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</si>
  <si>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</si>
  <si>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</si>
  <si>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</si>
  <si>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</si>
  <si>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</si>
  <si>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</si>
  <si>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</si>
  <si>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</si>
  <si>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</si>
  <si>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</si>
  <si>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</si>
  <si>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</si>
  <si>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</si>
  <si>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</si>
  <si>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</si>
  <si>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</si>
  <si>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</si>
  <si>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</si>
  <si>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</si>
  <si>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</si>
  <si>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</si>
  <si>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</si>
  <si>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</si>
  <si>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</si>
  <si>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</si>
  <si>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</si>
  <si>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</si>
  <si>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</si>
  <si>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</si>
  <si>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</si>
  <si>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</si>
  <si>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</si>
  <si>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</si>
  <si>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</si>
  <si>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</si>
  <si>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</si>
  <si>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</si>
  <si>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</si>
  <si>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</si>
  <si>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</si>
  <si>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</si>
  <si>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</si>
  <si>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</si>
  <si>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</si>
  <si>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</si>
  <si>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</si>
  <si>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</si>
  <si>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</si>
  <si>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</si>
  <si>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</si>
  <si>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</si>
  <si>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</si>
  <si>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</si>
  <si>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</si>
  <si>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</si>
  <si>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</si>
  <si>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</si>
  <si>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</si>
  <si>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</si>
  <si>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</si>
  <si>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</si>
  <si>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</si>
  <si>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</si>
  <si>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</si>
  <si>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</si>
  <si>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</si>
  <si>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</si>
  <si>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</si>
  <si>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</si>
  <si>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</si>
  <si>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</si>
  <si>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</si>
  <si>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</si>
  <si>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</si>
  <si>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</si>
  <si>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</si>
  <si>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</si>
  <si>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</si>
  <si>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</si>
  <si>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</si>
  <si>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</si>
  <si>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</si>
  <si>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</si>
  <si>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</si>
  <si>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</si>
  <si>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</si>
  <si>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</si>
  <si>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</si>
  <si>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</si>
  <si>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</si>
  <si>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</si>
  <si>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</si>
  <si>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</si>
  <si>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</si>
  <si>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</si>
  <si>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</si>
  <si>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</si>
  <si>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</si>
  <si>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</si>
  <si>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</si>
  <si>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</si>
  <si>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</si>
  <si>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</si>
  <si>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</si>
  <si>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</si>
  <si>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</si>
  <si>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</si>
  <si>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</si>
  <si>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</si>
  <si>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</si>
  <si>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</si>
  <si>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</si>
  <si>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</si>
  <si>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</si>
  <si>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</si>
  <si>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</si>
  <si>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</si>
  <si>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</si>
  <si>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</si>
  <si>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</si>
  <si>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</si>
  <si>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</si>
  <si>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</si>
  <si>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</si>
  <si>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</si>
  <si>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</si>
  <si>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</si>
  <si>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</si>
  <si>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</si>
  <si>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</si>
  <si>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</si>
  <si>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</si>
  <si>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</si>
  <si>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</si>
  <si>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</si>
  <si>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</si>
  <si>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</si>
  <si>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</si>
  <si>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</si>
  <si>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</si>
  <si>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</si>
  <si>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</si>
  <si>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</si>
  <si>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</si>
  <si>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</si>
  <si>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</si>
  <si>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</si>
  <si>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</si>
  <si>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</si>
  <si>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</si>
  <si>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</si>
  <si>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</si>
  <si>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</si>
  <si>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</si>
  <si>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</si>
  <si>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</si>
  <si>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</si>
  <si>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</si>
  <si>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</si>
  <si>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</si>
  <si>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</si>
  <si>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</si>
  <si>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</si>
  <si>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</si>
  <si>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</si>
  <si>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</si>
  <si>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</si>
  <si>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</si>
  <si>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</si>
  <si>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</si>
  <si>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</si>
  <si>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</si>
  <si>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</si>
  <si>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</si>
  <si>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</si>
  <si>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</si>
  <si>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</si>
  <si>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</si>
  <si>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</si>
  <si>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</si>
  <si>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</si>
  <si>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</si>
  <si>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</si>
  <si>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</si>
  <si>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</si>
  <si>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</si>
  <si>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</si>
  <si>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</si>
  <si>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</si>
  <si>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</si>
  <si>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</si>
  <si>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</si>
  <si>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</si>
  <si>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</si>
  <si>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</si>
  <si>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</si>
  <si>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</si>
  <si>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</si>
  <si>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</si>
  <si>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</si>
  <si>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</si>
  <si>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</si>
  <si>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</si>
  <si>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</si>
  <si>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</si>
  <si>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</si>
  <si>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</si>
  <si>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</si>
  <si>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</si>
  <si>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</si>
  <si>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</si>
  <si>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</si>
  <si>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</si>
  <si>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</si>
  <si>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</si>
  <si>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</si>
  <si>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</si>
  <si>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</si>
  <si>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</si>
  <si>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</si>
  <si>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</si>
  <si>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</si>
  <si>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</si>
  <si>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</si>
  <si>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</si>
  <si>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</si>
  <si>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</si>
  <si>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</si>
  <si>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</si>
  <si>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</si>
  <si>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</si>
  <si>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</si>
  <si>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</si>
  <si>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</si>
  <si>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</si>
  <si>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</si>
  <si>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</si>
  <si>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</si>
  <si>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</si>
  <si>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</si>
  <si>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</si>
  <si>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</si>
  <si>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</si>
  <si>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</si>
  <si>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</si>
  <si>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</si>
  <si>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</si>
  <si>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</si>
  <si>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</si>
  <si>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</si>
  <si>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</si>
  <si>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</si>
  <si>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</si>
  <si>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</si>
  <si>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</si>
  <si>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</si>
  <si>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</si>
  <si>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</si>
  <si>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</si>
  <si>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</si>
  <si>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</si>
  <si>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</si>
  <si>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</si>
  <si>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</si>
  <si>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</si>
  <si>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</si>
  <si>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</si>
  <si>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</si>
  <si>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</si>
  <si>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</si>
  <si>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</si>
  <si>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</si>
  <si>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</si>
  <si>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</si>
  <si>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</si>
  <si>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</si>
  <si>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</si>
  <si>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</si>
  <si>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</si>
  <si>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</si>
  <si>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</si>
  <si>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</si>
  <si>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</si>
  <si>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</si>
  <si>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</si>
  <si>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</si>
  <si>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</si>
  <si>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</si>
  <si>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</si>
  <si>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</si>
  <si>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</si>
  <si>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</si>
  <si>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</si>
  <si>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</si>
  <si>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</si>
  <si>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</si>
  <si>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</si>
  <si>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</si>
  <si>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</si>
  <si>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</si>
  <si>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</si>
  <si>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</si>
  <si>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</si>
  <si>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</si>
  <si>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</si>
  <si>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</si>
  <si>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</si>
  <si>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</si>
  <si>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</si>
  <si>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</si>
  <si>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</si>
  <si>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</si>
  <si>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</si>
  <si>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</si>
  <si>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</si>
  <si>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</si>
  <si>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</si>
  <si>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</si>
  <si>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</si>
  <si>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</si>
  <si>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</si>
  <si>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</si>
  <si>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</si>
  <si>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</si>
  <si>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</si>
  <si>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</si>
  <si>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</si>
  <si>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</si>
  <si>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</si>
  <si>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</si>
  <si>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</si>
  <si>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</si>
  <si>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</si>
  <si>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</si>
  <si>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</si>
  <si>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</si>
  <si>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</si>
  <si>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</si>
  <si>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</si>
  <si>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</si>
  <si>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</si>
  <si>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</si>
  <si>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</si>
  <si>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</si>
  <si>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</si>
  <si>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</si>
  <si>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</si>
  <si>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</si>
  <si>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</si>
  <si>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</si>
  <si>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</si>
  <si>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</si>
  <si>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</si>
  <si>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</si>
  <si>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</si>
  <si>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</si>
  <si>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</si>
  <si>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</si>
  <si>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</si>
  <si>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</si>
  <si>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</si>
  <si>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</si>
  <si>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</si>
  <si>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</si>
  <si>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</si>
  <si>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</si>
  <si>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</si>
  <si>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</si>
  <si>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</si>
  <si>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</si>
  <si>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</si>
  <si>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</si>
  <si>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</si>
  <si>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</si>
  <si>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</si>
  <si>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</si>
  <si>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</si>
  <si>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</si>
  <si>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</si>
  <si>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</si>
  <si>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</si>
  <si>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</si>
  <si>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</si>
  <si>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</si>
  <si>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</si>
  <si>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</si>
  <si>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</si>
  <si>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</si>
  <si>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</si>
  <si>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</si>
  <si>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</si>
  <si>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</si>
  <si>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</si>
  <si>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</si>
  <si>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</si>
  <si>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</si>
  <si>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</si>
  <si>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</si>
  <si>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</si>
  <si>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</si>
  <si>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</si>
  <si>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</si>
  <si>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</si>
  <si>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</si>
  <si>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</si>
  <si>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</si>
  <si>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</si>
  <si>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</si>
  <si>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</si>
  <si>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</si>
  <si>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</si>
  <si>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</si>
  <si>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</si>
  <si>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</si>
  <si>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</si>
  <si>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</si>
  <si>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</si>
  <si>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</si>
  <si>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</si>
  <si>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</si>
  <si>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</si>
  <si>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</si>
  <si>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</si>
  <si>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</si>
  <si>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</si>
  <si>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</si>
  <si>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</si>
  <si>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</si>
  <si>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</si>
  <si>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</si>
  <si>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</si>
  <si>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</si>
  <si>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</si>
  <si>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</si>
  <si>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</si>
  <si>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</si>
  <si>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</si>
  <si>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</si>
  <si>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</si>
  <si>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</si>
  <si>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</si>
  <si>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</si>
  <si>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</si>
  <si>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</si>
  <si>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</si>
  <si>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</si>
  <si>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</si>
  <si>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</si>
  <si>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</si>
  <si>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</si>
  <si>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</si>
  <si>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</si>
  <si>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</si>
  <si>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</si>
  <si>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</si>
  <si>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</si>
  <si>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</si>
  <si>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</si>
  <si>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</si>
  <si>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</si>
  <si>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</si>
  <si>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</si>
  <si>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</si>
  <si>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</si>
  <si>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</si>
  <si>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</si>
  <si>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</si>
  <si>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</si>
  <si>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</si>
  <si>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</si>
  <si>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</si>
  <si>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</si>
  <si>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</si>
  <si>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</si>
  <si>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</si>
  <si>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</si>
  <si>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</si>
  <si>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</si>
  <si>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</si>
  <si>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</si>
  <si>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</si>
  <si>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</si>
  <si>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</si>
  <si>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</si>
  <si>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</si>
  <si>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</si>
  <si>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</si>
  <si>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</si>
  <si>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</si>
  <si>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</si>
  <si>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</si>
  <si>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</si>
  <si>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</si>
  <si>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</si>
  <si>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</si>
  <si>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</si>
  <si>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</si>
  <si>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</si>
  <si>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</si>
  <si>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</si>
  <si>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</si>
  <si>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</si>
  <si>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</si>
  <si>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</si>
  <si>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</si>
  <si>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</si>
  <si>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</si>
  <si>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</si>
  <si>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</si>
  <si>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</si>
  <si>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</si>
  <si>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</si>
  <si>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</si>
  <si>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</si>
  <si>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</si>
  <si>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</si>
  <si>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</si>
  <si>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</si>
  <si>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</si>
  <si>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</si>
  <si>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</si>
  <si>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</si>
  <si>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</si>
  <si>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</si>
  <si>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</si>
  <si>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</si>
  <si>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</si>
  <si>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</si>
  <si>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</si>
  <si>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</si>
  <si>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</si>
  <si>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</si>
  <si>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</si>
  <si>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</si>
  <si>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</si>
  <si>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</si>
  <si>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</si>
  <si>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</si>
  <si>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</si>
  <si>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</si>
  <si>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</si>
  <si>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</si>
  <si>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</si>
  <si>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</si>
  <si>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</si>
  <si>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</si>
  <si>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</si>
  <si>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</si>
  <si>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</si>
  <si>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</si>
  <si>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</si>
  <si>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</si>
  <si>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</si>
  <si>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</si>
  <si>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</si>
  <si>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</si>
  <si>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</si>
  <si>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</si>
  <si>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</si>
  <si>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</si>
  <si>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</si>
  <si>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</si>
  <si>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</si>
  <si>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</si>
  <si>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</si>
  <si>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</si>
  <si>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</si>
  <si>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</si>
  <si>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</si>
  <si>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</si>
  <si>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</si>
  <si>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</si>
  <si>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</si>
  <si>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</si>
  <si>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</si>
  <si>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</si>
  <si>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</si>
  <si>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</si>
  <si>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</si>
  <si>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</si>
  <si>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</si>
  <si>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</si>
  <si>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</si>
  <si>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</si>
  <si>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</si>
  <si>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</si>
  <si>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</si>
  <si>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</si>
  <si>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</si>
  <si>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</si>
  <si>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</si>
  <si>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</si>
  <si>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</si>
  <si>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</si>
  <si>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</si>
  <si>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</si>
  <si>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</si>
  <si>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</si>
  <si>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</si>
  <si>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</si>
  <si>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</si>
  <si>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</si>
  <si>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</si>
  <si>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</si>
  <si>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</si>
  <si>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</si>
  <si>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</si>
  <si>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</si>
  <si>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</si>
  <si>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</si>
  <si>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</si>
  <si>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</si>
  <si>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</si>
  <si>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</si>
  <si>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</si>
  <si>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</si>
  <si>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</si>
  <si>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</si>
  <si>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</si>
  <si>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</si>
  <si>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</si>
  <si>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</si>
  <si>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</si>
  <si>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</si>
  <si>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</si>
  <si>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</si>
  <si>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</si>
  <si>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</si>
  <si>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</si>
  <si>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</si>
  <si>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</si>
  <si>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</si>
  <si>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</si>
  <si>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</si>
  <si>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</si>
  <si>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</si>
  <si>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</si>
  <si>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</si>
  <si>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</si>
  <si>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</si>
  <si>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</si>
  <si>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</si>
  <si>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</si>
  <si>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</si>
  <si>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</si>
  <si>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</si>
  <si>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</si>
  <si>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</si>
  <si>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</si>
  <si>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</si>
  <si>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</si>
  <si>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</si>
  <si>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</si>
  <si>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</si>
  <si>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</si>
  <si>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</si>
  <si>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</si>
  <si>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</si>
  <si>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</si>
  <si>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</si>
  <si>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</si>
  <si>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</si>
  <si>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</si>
  <si>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</si>
  <si>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</si>
  <si>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</si>
  <si>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</si>
  <si>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</si>
  <si>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</si>
  <si>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</si>
  <si>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</si>
  <si>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</si>
  <si>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</si>
  <si>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</si>
  <si>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</si>
  <si>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</si>
  <si>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</si>
  <si>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</si>
  <si>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</si>
  <si>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</si>
  <si>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</si>
  <si>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</si>
  <si>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</si>
  <si>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</si>
  <si>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</si>
  <si>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</si>
  <si>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</si>
  <si>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</si>
  <si>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</si>
  <si>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</si>
  <si>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</si>
  <si>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</si>
  <si>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</si>
  <si>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</si>
  <si>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</si>
  <si>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</si>
  <si>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</si>
  <si>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</si>
  <si>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</si>
  <si>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</si>
  <si>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</si>
  <si>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</si>
  <si>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</si>
  <si>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</si>
  <si>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</si>
  <si>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</si>
  <si>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</si>
  <si>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</si>
  <si>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</si>
  <si>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</si>
  <si>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</si>
  <si>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</si>
  <si>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</si>
  <si>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</si>
  <si>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</si>
  <si>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</si>
  <si>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</si>
  <si>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</si>
  <si>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</si>
  <si>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</si>
  <si>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</si>
  <si>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</si>
  <si>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</si>
  <si>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</si>
  <si>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</si>
  <si>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</si>
  <si>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</si>
  <si>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</si>
  <si>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</si>
  <si>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</si>
  <si>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</si>
  <si>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</si>
  <si>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</si>
  <si>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</si>
  <si>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</si>
  <si>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</si>
  <si>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</si>
  <si>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</si>
  <si>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</si>
  <si>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</si>
  <si>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</si>
  <si>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</si>
  <si>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</si>
  <si>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</si>
  <si>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</si>
  <si>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</si>
  <si>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</si>
  <si>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</si>
  <si>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</si>
  <si>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</si>
  <si>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</si>
  <si>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</si>
  <si>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</si>
  <si>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</si>
  <si>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</si>
  <si>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</si>
  <si>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</si>
  <si>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</si>
  <si>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</si>
  <si>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</si>
  <si>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</si>
  <si>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</si>
  <si>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</si>
  <si>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</si>
  <si>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</si>
  <si>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</si>
  <si>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</si>
  <si>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</si>
  <si>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</si>
  <si>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</si>
  <si>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</si>
  <si>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</si>
  <si>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</si>
  <si>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</si>
  <si>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</si>
  <si>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</si>
  <si>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</si>
  <si>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</si>
  <si>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</si>
  <si>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</si>
  <si>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</si>
  <si>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</si>
  <si>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</si>
  <si>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</si>
  <si>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</si>
  <si>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</si>
  <si>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</si>
  <si>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</si>
  <si>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</si>
  <si>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</si>
  <si>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</si>
  <si>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</si>
  <si>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</si>
  <si>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</si>
  <si>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</si>
  <si>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</si>
  <si>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</si>
  <si>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</si>
  <si>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</si>
  <si>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</si>
  <si>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</si>
  <si>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</si>
  <si>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</si>
  <si>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</si>
  <si>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</si>
  <si>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</si>
  <si>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</si>
  <si>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</si>
  <si>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</si>
  <si>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</si>
  <si>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</si>
  <si>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</si>
  <si>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</si>
  <si>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</si>
  <si>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</si>
  <si>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</si>
  <si>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</si>
  <si>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</si>
  <si>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</si>
  <si>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</si>
  <si>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</si>
  <si>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</si>
  <si>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</si>
  <si>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</si>
  <si>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</si>
  <si>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</si>
  <si>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</si>
  <si>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</si>
  <si>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</si>
  <si>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</si>
  <si>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</si>
  <si>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</si>
  <si>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</si>
  <si>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</si>
  <si>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</si>
  <si>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</si>
  <si>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</si>
  <si>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</si>
  <si>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</si>
  <si>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</si>
  <si>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</si>
  <si>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</si>
  <si>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</si>
  <si>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</si>
  <si>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</si>
  <si>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</si>
  <si>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</si>
  <si>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</si>
  <si>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</si>
  <si>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</si>
  <si>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</si>
  <si>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</si>
  <si>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</si>
  <si>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</si>
  <si>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</si>
  <si>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</si>
  <si>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</si>
  <si>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</si>
  <si>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</si>
  <si>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</si>
  <si>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</si>
  <si>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</si>
  <si>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</si>
  <si>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</si>
  <si>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</si>
  <si>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</si>
  <si>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</si>
  <si>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</si>
  <si>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</si>
  <si>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</si>
  <si>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</si>
  <si>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</si>
  <si>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</si>
  <si>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</si>
  <si>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</si>
  <si>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</si>
  <si>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</si>
  <si>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</si>
  <si>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</si>
  <si>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</si>
  <si>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</si>
  <si>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</si>
  <si>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</si>
  <si>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</si>
  <si>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</si>
  <si>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</si>
  <si>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</si>
  <si>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</si>
  <si>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</si>
  <si>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</si>
  <si>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</si>
  <si>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</si>
  <si>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</si>
  <si>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</si>
  <si>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</si>
  <si>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</si>
  <si>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</si>
  <si>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</si>
  <si>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</si>
  <si>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</si>
  <si>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</si>
  <si>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</si>
  <si>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</si>
  <si>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</si>
  <si>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</si>
  <si>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</si>
  <si>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</si>
  <si>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</si>
  <si>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</si>
  <si>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</si>
  <si>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</si>
  <si>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</si>
  <si>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</si>
  <si>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</si>
  <si>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</si>
  <si>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</si>
  <si>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</si>
  <si>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</si>
  <si>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</si>
  <si>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</si>
  <si>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</si>
  <si>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</si>
  <si>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</si>
  <si>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</si>
  <si>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</si>
  <si>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</si>
  <si>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</si>
  <si>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</si>
  <si>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</si>
  <si>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</si>
  <si>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</si>
  <si>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</si>
  <si>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</si>
  <si>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</si>
  <si>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</si>
  <si>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</si>
  <si>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</si>
  <si>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</si>
  <si>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</si>
  <si>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</si>
  <si>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</si>
  <si>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</si>
  <si>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</si>
  <si>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</si>
  <si>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</si>
  <si>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</si>
  <si>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</si>
  <si>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</si>
  <si>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</si>
  <si>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</si>
  <si>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</si>
  <si>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</si>
  <si>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</si>
  <si>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</si>
  <si>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</si>
  <si>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</si>
  <si>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</si>
  <si>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</si>
  <si>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</si>
  <si>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</si>
  <si>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</si>
  <si>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</si>
  <si>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</si>
  <si>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</si>
  <si>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</si>
  <si>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</si>
  <si>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</si>
  <si>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</si>
  <si>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</si>
  <si>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</si>
  <si>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</si>
  <si>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</si>
  <si>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</si>
  <si>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</si>
  <si>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</si>
  <si>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</si>
  <si>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</si>
  <si>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</si>
  <si>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</si>
  <si>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</si>
  <si>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</si>
  <si>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</si>
  <si>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</si>
  <si>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</si>
  <si>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</si>
  <si>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</si>
  <si>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</si>
  <si>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</si>
  <si>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</si>
  <si>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</si>
  <si>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</si>
  <si>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</si>
  <si>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</si>
  <si>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</si>
  <si>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</si>
  <si>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</si>
  <si>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</si>
  <si>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</si>
  <si>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</si>
  <si>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</si>
  <si>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</si>
  <si>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</si>
  <si>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</si>
  <si>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</si>
  <si>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</si>
  <si>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</si>
  <si>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</si>
  <si>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</si>
  <si>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</si>
  <si>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</si>
  <si>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</si>
  <si>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</si>
  <si>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</si>
  <si>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</si>
  <si>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</si>
  <si>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</si>
  <si>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</si>
  <si>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</si>
  <si>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</si>
  <si>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</si>
  <si>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</si>
  <si>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</si>
  <si>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</si>
  <si>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</si>
  <si>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</si>
  <si>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</si>
  <si>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</si>
  <si>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</si>
  <si>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</si>
  <si>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</si>
  <si>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</si>
  <si>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</si>
  <si>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</si>
  <si>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</si>
  <si>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</si>
  <si>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</si>
  <si>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</si>
  <si>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</si>
  <si>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</si>
  <si>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</si>
  <si>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</si>
  <si>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</si>
  <si>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</si>
  <si>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</si>
  <si>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</si>
  <si>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</si>
  <si>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</si>
  <si>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</si>
  <si>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</si>
  <si>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</si>
  <si>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</si>
  <si>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</si>
  <si>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</si>
  <si>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</si>
  <si>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</si>
  <si>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</si>
  <si>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</si>
  <si>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</si>
  <si>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</si>
  <si>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</si>
  <si>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</si>
  <si>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</si>
  <si>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</si>
  <si>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</si>
  <si>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</si>
  <si>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</si>
  <si>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</si>
  <si>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</si>
  <si>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</si>
  <si>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</si>
  <si>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</si>
  <si>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</si>
  <si>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</si>
  <si>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</si>
  <si>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</si>
  <si>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</si>
  <si>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</si>
  <si>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</si>
  <si>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</si>
  <si>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</si>
  <si>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</si>
  <si>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</si>
  <si>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</si>
  <si>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</si>
  <si>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</si>
  <si>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</si>
  <si>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</si>
  <si>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</si>
  <si>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</si>
  <si>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</si>
  <si>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</si>
  <si>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</si>
  <si>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</si>
  <si>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</si>
  <si>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</si>
  <si>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</si>
  <si>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</si>
  <si>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</si>
  <si>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</si>
  <si>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</si>
  <si>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</si>
  <si>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</si>
  <si>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</si>
  <si>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</si>
  <si>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</si>
  <si>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</si>
  <si>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</si>
  <si>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</si>
  <si>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</si>
  <si>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</si>
  <si>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</si>
  <si>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</si>
  <si>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</si>
  <si>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</si>
  <si>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</si>
  <si>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</si>
  <si>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</si>
  <si>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</si>
  <si>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</si>
  <si>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</si>
  <si>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</si>
  <si>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</si>
  <si>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</si>
  <si>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</si>
  <si>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</si>
  <si>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</si>
  <si>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</si>
  <si>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</si>
  <si>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</si>
  <si>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</si>
  <si>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</si>
  <si>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</si>
  <si>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</si>
  <si>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</si>
  <si>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</si>
  <si>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</si>
  <si>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</si>
  <si>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</si>
  <si>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</si>
  <si>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</si>
  <si>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</si>
  <si>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</si>
  <si>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</si>
  <si>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</si>
  <si>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</si>
  <si>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</si>
  <si>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</si>
  <si>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</si>
  <si>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</si>
  <si>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</si>
  <si>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</si>
  <si>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</si>
  <si>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</si>
  <si>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</si>
  <si>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</si>
  <si>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</si>
  <si>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</si>
  <si>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</si>
  <si>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</si>
  <si>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</si>
  <si>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</si>
  <si>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</si>
  <si>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</si>
  <si>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</si>
  <si>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</si>
  <si>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</si>
  <si>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</si>
  <si>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</si>
  <si>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</si>
  <si>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</si>
  <si>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</si>
  <si>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</si>
  <si>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</si>
  <si>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</si>
  <si>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</si>
  <si>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</si>
  <si>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</si>
  <si>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</si>
  <si>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</si>
  <si>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</si>
  <si>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</si>
  <si>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</si>
  <si>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</si>
  <si>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</si>
  <si>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</si>
  <si>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</si>
  <si>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</si>
  <si>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</si>
  <si>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</si>
  <si>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</si>
  <si>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</si>
  <si>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</si>
  <si>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</si>
  <si>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</si>
  <si>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</si>
  <si>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</si>
  <si>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</si>
  <si>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</si>
  <si>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</si>
  <si>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</si>
  <si>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</si>
  <si>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</si>
  <si>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</si>
  <si>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</si>
  <si>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</si>
  <si>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</si>
  <si>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</si>
  <si>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</si>
  <si>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</si>
  <si>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</si>
  <si>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</si>
  <si>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</si>
  <si>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</si>
  <si>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</si>
  <si>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</si>
  <si>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</si>
  <si>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</si>
  <si>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</si>
  <si>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</si>
  <si>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</si>
  <si>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</si>
  <si>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</si>
  <si>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</si>
  <si>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</si>
  <si>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</si>
  <si>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</si>
  <si>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</si>
  <si>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</si>
  <si>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</si>
  <si>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</si>
  <si>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</si>
  <si>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</si>
  <si>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</si>
  <si>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</si>
  <si>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</si>
  <si>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</si>
  <si>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</si>
  <si>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</si>
  <si>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</si>
  <si>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</si>
  <si>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</si>
  <si>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</si>
  <si>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</si>
  <si>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</si>
  <si>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</si>
  <si>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</si>
  <si>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</si>
  <si>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</si>
  <si>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</si>
  <si>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</si>
  <si>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</si>
  <si>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</si>
  <si>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</si>
  <si>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</si>
  <si>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</si>
  <si>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</si>
  <si>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</si>
  <si>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</si>
  <si>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</si>
  <si>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</si>
  <si>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</si>
  <si>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</si>
  <si>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</si>
  <si>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</si>
  <si>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</si>
  <si>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</si>
  <si>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</si>
  <si>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</si>
  <si>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</si>
  <si>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</si>
  <si>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</si>
  <si>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</si>
  <si>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</si>
  <si>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</si>
  <si>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</si>
  <si>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</si>
  <si>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</si>
  <si>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</si>
  <si>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</si>
  <si>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</si>
  <si>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</si>
  <si>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</si>
  <si>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</si>
  <si>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</si>
  <si>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</si>
  <si>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</si>
  <si>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</si>
  <si>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</si>
  <si>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</si>
  <si>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</si>
  <si>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</si>
  <si>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</si>
  <si>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</si>
  <si>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</si>
  <si>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</si>
  <si>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</si>
  <si>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</si>
  <si>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</si>
  <si>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</si>
  <si>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</si>
  <si>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</si>
  <si>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</si>
  <si>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</si>
  <si>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</si>
  <si>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</si>
  <si>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</si>
  <si>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</si>
  <si>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</si>
  <si>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</si>
  <si>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</si>
  <si>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</si>
  <si>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</si>
  <si>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</si>
  <si>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</si>
  <si>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</si>
  <si>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</si>
  <si>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</si>
  <si>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</si>
  <si>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</si>
  <si>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</si>
  <si>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</si>
  <si>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</si>
  <si>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</si>
  <si>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</si>
  <si>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</si>
  <si>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</si>
  <si>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</si>
  <si>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</si>
  <si>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</si>
  <si>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</si>
  <si>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</si>
  <si>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</si>
  <si>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</si>
  <si>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</si>
  <si>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</si>
  <si>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</si>
  <si>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</si>
  <si>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</si>
  <si>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</si>
  <si>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</si>
  <si>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</si>
  <si>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</si>
  <si>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</si>
  <si>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</si>
  <si>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</si>
  <si>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</si>
  <si>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</si>
  <si>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</si>
  <si>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</si>
  <si>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</si>
  <si>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</si>
  <si>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</si>
  <si>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</si>
  <si>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</si>
  <si>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</si>
  <si>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</si>
  <si>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</si>
  <si>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</si>
  <si>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</si>
  <si>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</si>
  <si>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</si>
  <si>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</si>
  <si>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</si>
  <si>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</si>
  <si>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</si>
  <si>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</si>
  <si>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</si>
  <si>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</si>
  <si>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</si>
  <si>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</si>
  <si>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</si>
  <si>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</si>
  <si>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</si>
  <si>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</si>
  <si>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</si>
  <si>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</si>
  <si>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</si>
  <si>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</si>
  <si>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</si>
  <si>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</si>
  <si>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</si>
  <si>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</si>
  <si>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</si>
  <si>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</si>
  <si>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</si>
  <si>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</si>
  <si>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</si>
  <si>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</si>
  <si>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</si>
  <si>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</si>
  <si>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</si>
  <si>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</si>
  <si>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</si>
  <si>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</si>
  <si>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</si>
  <si>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</si>
  <si>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</si>
  <si>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</si>
  <si>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</si>
  <si>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</si>
  <si>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</si>
  <si>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</si>
  <si>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</si>
  <si>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</si>
  <si>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</si>
  <si>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</si>
  <si>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</si>
  <si>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</si>
  <si>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</si>
  <si>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</si>
  <si>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</si>
  <si>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</si>
  <si>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</si>
  <si>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</si>
  <si>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</si>
  <si>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</si>
  <si>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</si>
  <si>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</si>
  <si>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</si>
  <si>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</si>
  <si>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</si>
  <si>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</si>
  <si>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</si>
  <si>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</si>
  <si>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</si>
  <si>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</si>
  <si>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</si>
  <si>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</si>
  <si>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</si>
  <si>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</si>
  <si>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</si>
  <si>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</si>
  <si>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</si>
  <si>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</si>
  <si>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</si>
  <si>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</si>
  <si>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</si>
  <si>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</si>
  <si>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</si>
  <si>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</si>
  <si>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</si>
  <si>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</si>
  <si>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</si>
  <si>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</si>
  <si>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</si>
  <si>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</si>
  <si>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</si>
  <si>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</si>
  <si>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</si>
  <si>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</si>
  <si>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</si>
  <si>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</si>
  <si>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</si>
  <si>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</si>
  <si>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</si>
  <si>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</si>
  <si>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</si>
  <si>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</si>
  <si>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</si>
  <si>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</si>
  <si>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</si>
  <si>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</si>
  <si>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</si>
  <si>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</si>
  <si>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</si>
  <si>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</si>
  <si>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</si>
  <si>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</si>
  <si>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</si>
  <si>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</si>
  <si>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</si>
  <si>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</si>
  <si>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</si>
  <si>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</si>
  <si>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</si>
  <si>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</si>
  <si>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</si>
  <si>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</si>
  <si>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</si>
  <si>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</si>
  <si>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</si>
  <si>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</si>
  <si>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</si>
  <si>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</si>
  <si>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</si>
  <si>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</si>
  <si>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</si>
  <si>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</si>
  <si>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</si>
  <si>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</si>
  <si>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</si>
  <si>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</si>
  <si>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</si>
  <si>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</si>
  <si>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</si>
  <si>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</si>
  <si>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</si>
  <si>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</si>
  <si>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</si>
  <si>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</si>
  <si>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</si>
  <si>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</si>
  <si>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</si>
  <si>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</si>
  <si>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</si>
  <si>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</si>
  <si>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</si>
  <si>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</si>
  <si>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</si>
  <si>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</si>
  <si>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</si>
  <si>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</si>
  <si>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</si>
  <si>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</si>
  <si>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</si>
  <si>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</si>
  <si>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</si>
  <si>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</si>
  <si>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</si>
  <si>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</si>
  <si>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</si>
  <si>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</si>
  <si>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</si>
  <si>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</si>
  <si>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</si>
  <si>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</si>
  <si>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</si>
  <si>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</si>
  <si>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</si>
  <si>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</si>
  <si>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</si>
  <si>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</si>
  <si>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</si>
  <si>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</si>
  <si>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</si>
  <si>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</si>
  <si>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</si>
  <si>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</si>
  <si>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</si>
  <si>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</si>
  <si>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</si>
  <si>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</si>
  <si>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</si>
  <si>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</si>
  <si>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</si>
  <si>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</si>
  <si>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</si>
  <si>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</si>
  <si>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</si>
  <si>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</si>
  <si>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</si>
  <si>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</si>
  <si>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</si>
  <si>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</si>
  <si>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</si>
  <si>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</si>
  <si>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</si>
  <si>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</si>
  <si>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</si>
  <si>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</si>
  <si>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</si>
  <si>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</si>
  <si>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</si>
  <si>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</si>
  <si>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</si>
  <si>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</si>
  <si>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</si>
  <si>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</si>
  <si>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</si>
  <si>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</si>
  <si>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</si>
  <si>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</si>
  <si>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</si>
  <si>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</si>
  <si>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</si>
  <si>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</si>
  <si>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</si>
  <si>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</si>
  <si>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</si>
  <si>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</si>
  <si>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</si>
  <si>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</si>
  <si>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</si>
  <si>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</si>
  <si>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</si>
  <si>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</si>
  <si>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</si>
  <si>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</si>
  <si>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</si>
  <si>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</si>
  <si>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</si>
  <si>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</si>
  <si>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</si>
  <si>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</si>
  <si>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</si>
  <si>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</si>
  <si>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</si>
  <si>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</si>
  <si>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</si>
  <si>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</si>
  <si>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</si>
  <si>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</si>
  <si>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</si>
  <si>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</si>
  <si>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</si>
  <si>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</si>
  <si>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</si>
  <si>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</si>
  <si>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</si>
  <si>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</si>
  <si>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</si>
  <si>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</si>
  <si>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</si>
  <si>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</si>
  <si>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</si>
  <si>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</si>
  <si>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</si>
  <si>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</si>
  <si>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</si>
  <si>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</si>
  <si>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</si>
  <si>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</si>
  <si>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</si>
  <si>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</si>
  <si>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</si>
  <si>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</si>
  <si>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</si>
  <si>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</si>
  <si>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</si>
  <si>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</si>
  <si>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</si>
  <si>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</si>
  <si>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</si>
  <si>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</si>
  <si>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</si>
  <si>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</si>
  <si>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</si>
  <si>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</si>
  <si>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</si>
  <si>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</si>
  <si>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</si>
  <si>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</si>
  <si>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</si>
  <si>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</si>
  <si>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</si>
  <si>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</si>
  <si>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</si>
  <si>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</si>
  <si>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</si>
  <si>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</si>
  <si>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</si>
  <si>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</si>
  <si>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</si>
  <si>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</si>
  <si>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</si>
  <si>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</si>
  <si>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</si>
  <si>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</si>
  <si>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</si>
  <si>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</si>
  <si>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</si>
  <si>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</si>
  <si>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</si>
  <si>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</si>
  <si>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</si>
  <si>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</si>
  <si>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</si>
  <si>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</si>
  <si>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</si>
  <si>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</si>
  <si>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</si>
  <si>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</si>
  <si>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</si>
  <si>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</si>
  <si>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</si>
  <si>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</si>
  <si>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</si>
  <si>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</si>
  <si>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</si>
  <si>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</si>
  <si>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</si>
  <si>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</si>
  <si>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</si>
  <si>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</si>
  <si>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</si>
  <si>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</si>
  <si>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</si>
  <si>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</si>
  <si>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</si>
  <si>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</si>
  <si>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</si>
  <si>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</si>
  <si>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</si>
  <si>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</si>
  <si>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</si>
  <si>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</si>
  <si>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</si>
  <si>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</si>
  <si>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</si>
  <si>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</si>
  <si>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</si>
  <si>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</si>
  <si>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</si>
  <si>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</si>
  <si>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</si>
  <si>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</si>
  <si>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</si>
  <si>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</si>
  <si>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</si>
  <si>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</si>
  <si>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</si>
  <si>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</si>
  <si>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</si>
  <si>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</si>
  <si>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</si>
  <si>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</si>
  <si>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</si>
  <si>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</si>
  <si>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</si>
  <si>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</si>
  <si>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</si>
  <si>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</si>
  <si>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</si>
  <si>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</si>
  <si>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</si>
  <si>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</si>
  <si>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</si>
  <si>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</si>
  <si>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</si>
  <si>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</si>
  <si>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</si>
  <si>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</si>
  <si>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</si>
  <si>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</si>
  <si>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</si>
  <si>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</si>
  <si>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</si>
  <si>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</si>
  <si>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</si>
  <si>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</si>
  <si>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</si>
  <si>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</si>
  <si>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</si>
  <si>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</si>
  <si>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</si>
  <si>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</si>
  <si>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</si>
  <si>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</si>
  <si>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</si>
  <si>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</si>
  <si>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</si>
  <si>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</si>
  <si>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</si>
  <si>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</si>
  <si>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</si>
  <si>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</si>
  <si>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</si>
  <si>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</si>
  <si>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</si>
  <si>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</si>
  <si>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</si>
  <si>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</si>
  <si>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</si>
  <si>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</si>
  <si>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</si>
  <si>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</si>
  <si>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</si>
  <si>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</si>
  <si>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</si>
  <si>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</si>
  <si>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</si>
  <si>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</si>
  <si>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</si>
  <si>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</si>
  <si>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</si>
  <si>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</si>
  <si>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</si>
  <si>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</si>
  <si>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</si>
  <si>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</si>
  <si>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</si>
  <si>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</si>
  <si>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</si>
  <si>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</si>
  <si>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</si>
  <si>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</si>
  <si>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</si>
  <si>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</si>
  <si>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</si>
  <si>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</si>
  <si>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</si>
  <si>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</si>
  <si>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</si>
  <si>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</si>
  <si>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</si>
  <si>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</si>
  <si>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</si>
  <si>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</si>
  <si>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</si>
  <si>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</si>
  <si>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</si>
  <si>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</si>
  <si>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</si>
  <si>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</si>
  <si>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</si>
  <si>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</si>
  <si>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</si>
  <si>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</si>
  <si>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</si>
  <si>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</si>
  <si>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</si>
  <si>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</si>
  <si>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</si>
  <si>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</si>
  <si>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</si>
  <si>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</si>
  <si>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</si>
  <si>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</si>
  <si>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</si>
  <si>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</si>
  <si>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</si>
  <si>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</si>
  <si>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</si>
  <si>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</si>
  <si>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</si>
  <si>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</si>
  <si>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</si>
  <si>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</si>
  <si>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</si>
  <si>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</si>
  <si>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</si>
  <si>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</si>
  <si>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</si>
  <si>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</si>
  <si>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</si>
  <si>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</si>
  <si>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</si>
  <si>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</si>
  <si>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</si>
  <si>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</si>
  <si>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</si>
  <si>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</si>
  <si>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</si>
  <si>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</si>
  <si>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</si>
  <si>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</si>
  <si>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</si>
  <si>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</si>
  <si>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</si>
  <si>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</si>
  <si>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</si>
  <si>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</si>
  <si>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</si>
  <si>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</si>
  <si>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</si>
  <si>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</si>
  <si>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</si>
  <si>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</si>
  <si>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</si>
  <si>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</si>
  <si>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</si>
  <si>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</si>
  <si>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</si>
  <si>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</si>
  <si>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</si>
  <si>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</si>
  <si>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</si>
  <si>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</si>
  <si>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</si>
  <si>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</si>
  <si>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</si>
  <si>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</si>
  <si>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</si>
  <si>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</si>
  <si>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</si>
  <si>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</si>
  <si>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</si>
  <si>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</si>
  <si>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</si>
  <si>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</si>
  <si>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</si>
  <si>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</si>
  <si>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</si>
  <si>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</si>
  <si>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</si>
  <si>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</si>
  <si>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</si>
  <si>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</si>
  <si>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</si>
  <si>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</si>
  <si>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</si>
  <si>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</si>
  <si>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</si>
  <si>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</si>
  <si>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</si>
  <si>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</si>
  <si>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</si>
  <si>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</si>
  <si>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</si>
  <si>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</si>
  <si>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</si>
  <si>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</si>
  <si>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</si>
  <si>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</si>
  <si>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</si>
  <si>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</si>
  <si>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</si>
  <si>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</si>
  <si>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</si>
  <si>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</si>
  <si>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</si>
  <si>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</si>
  <si>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</si>
  <si>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</si>
  <si>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</si>
  <si>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</si>
  <si>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</si>
  <si>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</si>
  <si>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</si>
  <si>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</si>
  <si>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</si>
  <si>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</si>
  <si>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</si>
  <si>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</si>
  <si>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</si>
  <si>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</si>
  <si>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</si>
  <si>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</si>
  <si>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</si>
  <si>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</si>
  <si>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</si>
  <si>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</si>
  <si>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</si>
  <si>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</si>
  <si>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</si>
  <si>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</si>
  <si>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</si>
  <si>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</si>
  <si>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</si>
  <si>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</si>
  <si>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</si>
  <si>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</si>
  <si>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</si>
  <si>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</si>
  <si>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</si>
  <si>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</si>
  <si>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</si>
  <si>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</si>
  <si>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</si>
  <si>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</si>
  <si>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</si>
  <si>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</si>
  <si>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</si>
  <si>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</si>
  <si>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</si>
  <si>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</si>
  <si>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</si>
  <si>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</si>
  <si>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</si>
  <si>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</si>
  <si>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</si>
  <si>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</si>
  <si>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</si>
  <si>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</si>
  <si>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</si>
  <si>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</si>
  <si>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</si>
  <si>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</si>
  <si>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</si>
  <si>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</si>
  <si>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</si>
  <si>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</si>
  <si>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</si>
  <si>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</si>
  <si>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</si>
  <si>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</si>
  <si>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</si>
  <si>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</si>
  <si>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</si>
  <si>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</si>
  <si>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</si>
  <si>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</si>
  <si>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</si>
  <si>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</si>
  <si>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</si>
  <si>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</si>
  <si>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</si>
  <si>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</si>
  <si>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</si>
  <si>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</si>
  <si>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</si>
  <si>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</si>
  <si>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</si>
  <si>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</si>
  <si>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</si>
  <si>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</si>
  <si>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</si>
  <si>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</si>
  <si>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</si>
  <si>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</si>
  <si>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</si>
  <si>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</si>
  <si>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</si>
  <si>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</si>
  <si>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</si>
  <si>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</si>
  <si>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</si>
  <si>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</si>
  <si>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</si>
  <si>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</si>
  <si>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</si>
  <si>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</si>
  <si>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</si>
  <si>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</si>
  <si>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</si>
  <si>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</si>
  <si>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</si>
  <si>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</si>
  <si>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</si>
  <si>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</si>
  <si>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</si>
  <si>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</si>
  <si>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</si>
  <si>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</si>
  <si>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</si>
  <si>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</si>
  <si>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</si>
  <si>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</si>
  <si>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</si>
  <si>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</si>
  <si>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</si>
  <si>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</si>
  <si>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</si>
  <si>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</si>
  <si>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</si>
  <si>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</si>
  <si>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</si>
  <si>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</si>
  <si>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</si>
  <si>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</si>
  <si>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</si>
  <si>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</si>
  <si>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</si>
  <si>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</si>
  <si>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</si>
  <si>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</si>
  <si>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</si>
  <si>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</si>
  <si>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</si>
  <si>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</si>
  <si>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</si>
  <si>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</si>
  <si>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</si>
  <si>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</si>
  <si>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</si>
  <si>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</si>
  <si>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</si>
  <si>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</si>
  <si>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</si>
  <si>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</si>
  <si>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</si>
  <si>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</si>
  <si>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</si>
  <si>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</si>
  <si>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</si>
  <si>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</si>
  <si>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</si>
  <si>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</si>
  <si>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</si>
  <si>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</si>
  <si>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</si>
  <si>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</si>
  <si>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</si>
  <si>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</si>
  <si>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</si>
  <si>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</si>
  <si>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</si>
  <si>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</si>
  <si>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</si>
  <si>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</si>
  <si>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</si>
  <si>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</si>
  <si>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</si>
  <si>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</si>
  <si>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</si>
  <si>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</si>
  <si>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</si>
  <si>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</si>
  <si>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</si>
  <si>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</si>
  <si>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</si>
  <si>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</si>
  <si>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</si>
  <si>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</si>
  <si>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</si>
  <si>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</si>
  <si>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</si>
  <si>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</si>
  <si>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</si>
  <si>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</si>
  <si>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</si>
  <si>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</si>
  <si>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</si>
  <si>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</si>
  <si>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</si>
  <si>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</si>
  <si>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</si>
  <si>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</si>
  <si>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</si>
  <si>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</si>
  <si>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</si>
  <si>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</si>
  <si>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</si>
  <si>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</si>
  <si>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</si>
  <si>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</si>
  <si>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</si>
  <si>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</si>
  <si>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</si>
  <si>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</si>
  <si>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</si>
  <si>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</si>
  <si>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</si>
  <si>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</si>
  <si>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</si>
  <si>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</si>
  <si>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</si>
  <si>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</si>
  <si>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</si>
  <si>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</si>
  <si>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</si>
  <si>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</si>
  <si>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</si>
  <si>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</si>
  <si>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</si>
  <si>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</si>
  <si>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</si>
  <si>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</si>
  <si>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</si>
  <si>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</si>
  <si>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</si>
  <si>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</si>
  <si>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</si>
  <si>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</si>
  <si>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</si>
  <si>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</si>
  <si>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</si>
  <si>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</si>
  <si>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</si>
  <si>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</si>
  <si>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</si>
  <si>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</si>
  <si>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</si>
  <si>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</si>
  <si>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</si>
  <si>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</si>
  <si>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</si>
  <si>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</si>
  <si>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</si>
  <si>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</si>
  <si>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</si>
  <si>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</si>
  <si>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</si>
  <si>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</si>
  <si>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</si>
  <si>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</si>
  <si>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</si>
  <si>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</si>
  <si>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</si>
  <si>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</si>
  <si>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</si>
  <si>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</si>
  <si>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</si>
  <si>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</si>
  <si>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</si>
  <si>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</si>
  <si>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</si>
  <si>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</si>
  <si>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</si>
  <si>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</si>
  <si>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</si>
  <si>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</si>
  <si>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</si>
  <si>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</si>
  <si>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</si>
  <si>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</si>
  <si>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</si>
  <si>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</si>
  <si>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</si>
  <si>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</si>
  <si>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</si>
  <si>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</si>
  <si>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</si>
  <si>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</si>
  <si>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</si>
  <si>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</si>
  <si>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</si>
  <si>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</si>
  <si>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</si>
  <si>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</si>
  <si>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</si>
  <si>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</si>
  <si>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</si>
  <si>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</si>
  <si>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</si>
  <si>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</si>
  <si>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</si>
  <si>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</si>
  <si>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</si>
  <si>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</si>
  <si>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</si>
  <si>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</si>
  <si>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</si>
  <si>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</si>
  <si>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</si>
  <si>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</si>
  <si>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</si>
  <si>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</si>
  <si>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</si>
  <si>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</si>
  <si>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</si>
  <si>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</si>
  <si>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</si>
  <si>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</si>
  <si>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</si>
  <si>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</si>
  <si>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</si>
  <si>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</si>
  <si>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</si>
  <si>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</si>
  <si>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</si>
  <si>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</si>
  <si>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</si>
  <si>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</si>
  <si>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</si>
  <si>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</si>
  <si>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</si>
  <si>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</si>
  <si>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</si>
  <si>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</si>
  <si>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</si>
  <si>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</si>
  <si>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</si>
  <si>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</si>
  <si>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</si>
  <si>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</si>
  <si>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</si>
  <si>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</si>
  <si>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</si>
  <si>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</si>
  <si>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</si>
  <si>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</si>
  <si>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</si>
  <si>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</si>
  <si>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</si>
  <si>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</si>
  <si>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</si>
  <si>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</si>
  <si>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</si>
  <si>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</si>
  <si>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</si>
  <si>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</si>
  <si>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</si>
  <si>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</si>
  <si>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</si>
  <si>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</si>
  <si>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</si>
  <si>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</si>
  <si>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</si>
  <si>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</si>
  <si>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</si>
  <si>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</si>
  <si>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</si>
  <si>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</si>
  <si>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</si>
  <si>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</si>
  <si>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</si>
  <si>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</si>
  <si>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</si>
  <si>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</si>
  <si>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</si>
  <si>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</si>
  <si>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</si>
  <si>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</si>
  <si>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</si>
  <si>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</si>
  <si>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</si>
  <si>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</si>
  <si>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</si>
  <si>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</si>
  <si>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</si>
  <si>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</si>
  <si>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</si>
  <si>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</si>
  <si>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</si>
  <si>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</si>
  <si>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</si>
  <si>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</si>
  <si>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</si>
  <si>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</si>
  <si>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</si>
  <si>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</si>
  <si>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</si>
  <si>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</si>
  <si>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</si>
  <si>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</si>
  <si>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</si>
  <si>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</si>
  <si>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</si>
  <si>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</si>
  <si>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</si>
  <si>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</si>
  <si>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</si>
  <si>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</si>
  <si>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</si>
  <si>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</si>
  <si>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</si>
  <si>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</si>
  <si>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</si>
  <si>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</si>
  <si>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</si>
  <si>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</si>
  <si>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</si>
  <si>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</si>
  <si>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</si>
  <si>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</si>
  <si>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</si>
  <si>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</si>
  <si>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</si>
  <si>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</si>
  <si>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</si>
  <si>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</si>
  <si>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</si>
  <si>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</si>
  <si>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</si>
  <si>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</si>
  <si>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</si>
  <si>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</si>
  <si>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</si>
  <si>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</si>
  <si>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</si>
  <si>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</si>
  <si>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</si>
  <si>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</si>
  <si>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</si>
  <si>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</si>
  <si>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</si>
  <si>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</si>
  <si>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</si>
  <si>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</si>
  <si>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</si>
  <si>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</si>
  <si>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</si>
  <si>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</si>
  <si>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</si>
  <si>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</si>
  <si>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</si>
  <si>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</si>
  <si>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</si>
  <si>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</si>
  <si>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</si>
  <si>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</si>
  <si>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</si>
  <si>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</si>
  <si>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</si>
  <si>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</si>
  <si>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</si>
  <si>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</si>
  <si>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</si>
  <si>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</si>
  <si>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</si>
  <si>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</si>
  <si>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</si>
  <si>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</si>
  <si>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</si>
  <si>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</si>
  <si>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</si>
  <si>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</si>
  <si>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</si>
  <si>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</si>
  <si>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</si>
  <si>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</si>
  <si>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</si>
  <si>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</si>
  <si>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</si>
  <si>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</si>
  <si>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</si>
  <si>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</si>
  <si>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</si>
  <si>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</si>
  <si>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</si>
  <si>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</si>
  <si>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</si>
  <si>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</si>
  <si>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</si>
  <si>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</si>
  <si>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</si>
  <si>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</si>
  <si>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</si>
  <si>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</si>
  <si>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</si>
  <si>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</si>
  <si>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</si>
  <si>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</si>
  <si>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</si>
  <si>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</si>
  <si>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</si>
  <si>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</si>
  <si>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</si>
  <si>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</si>
  <si>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</si>
  <si>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</si>
  <si>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</si>
  <si>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</si>
  <si>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</si>
  <si>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</si>
  <si>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</si>
  <si>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</si>
  <si>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</si>
  <si>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</si>
  <si>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</si>
  <si>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</si>
  <si>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</si>
  <si>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</si>
  <si>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</si>
  <si>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</si>
  <si>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</si>
  <si>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</si>
  <si>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</si>
  <si>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</si>
  <si>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</si>
  <si>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</si>
  <si>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</si>
  <si>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</si>
  <si>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</si>
  <si>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</si>
  <si>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</si>
  <si>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</si>
  <si>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</si>
  <si>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</si>
  <si>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</si>
  <si>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</si>
  <si>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</si>
  <si>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</si>
  <si>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</si>
  <si>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</si>
  <si>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</si>
  <si>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</si>
  <si>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</si>
  <si>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</si>
  <si>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</si>
  <si>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</si>
  <si>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</si>
  <si>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</si>
  <si>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</si>
  <si>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</si>
  <si>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</si>
  <si>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</si>
  <si>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</si>
  <si>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</si>
  <si>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</si>
  <si>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</si>
  <si>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</si>
  <si>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</si>
  <si>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</si>
  <si>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</si>
  <si>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</si>
  <si>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</si>
  <si>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</si>
  <si>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</si>
  <si>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</si>
  <si>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</si>
  <si>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</si>
  <si>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</si>
  <si>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</si>
  <si>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</si>
  <si>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</si>
  <si>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</si>
  <si>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</si>
  <si>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</si>
  <si>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</si>
  <si>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</si>
  <si>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</si>
  <si>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</si>
  <si>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</si>
  <si>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</si>
  <si>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</si>
  <si>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</si>
  <si>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</si>
  <si>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</si>
  <si>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</si>
  <si>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</si>
  <si>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</si>
  <si>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</si>
  <si>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</si>
  <si>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</si>
  <si>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</si>
  <si>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</si>
  <si>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</si>
  <si>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</si>
  <si>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</si>
  <si>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</si>
  <si>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</si>
  <si>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</si>
  <si>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</si>
  <si>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</si>
  <si>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</si>
  <si>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</si>
  <si>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</si>
  <si>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</si>
  <si>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</si>
  <si>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</si>
  <si>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</si>
  <si>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</si>
  <si>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</si>
  <si>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</si>
  <si>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</si>
  <si>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</si>
  <si>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</si>
  <si>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</si>
  <si>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</si>
  <si>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</si>
  <si>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</si>
  <si>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</si>
  <si>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</si>
  <si>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</si>
  <si>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</si>
  <si>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</si>
  <si>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</si>
  <si>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</si>
  <si>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</si>
  <si>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</si>
  <si>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</si>
  <si>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</si>
  <si>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</si>
  <si>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</si>
  <si>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</si>
  <si>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</si>
  <si>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</si>
  <si>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</si>
  <si>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</si>
  <si>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</si>
  <si>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</si>
  <si>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</si>
  <si>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</si>
  <si>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</si>
  <si>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</si>
  <si>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</si>
  <si>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</si>
  <si>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</si>
  <si>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</si>
  <si>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</si>
  <si>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</si>
  <si>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</si>
  <si>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</si>
  <si>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</si>
  <si>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</si>
  <si>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</si>
  <si>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</si>
  <si>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</si>
  <si>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</si>
  <si>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</si>
  <si>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</si>
  <si>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</si>
  <si>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</si>
  <si>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</si>
  <si>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</si>
  <si>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</si>
  <si>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</si>
  <si>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</si>
  <si>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</si>
  <si>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</si>
  <si>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</si>
  <si>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</si>
  <si>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</si>
  <si>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</si>
  <si>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</si>
  <si>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</si>
  <si>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</si>
  <si>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</si>
  <si>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</si>
  <si>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</si>
  <si>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</si>
  <si>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</si>
  <si>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</si>
  <si>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</si>
  <si>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</si>
  <si>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</si>
  <si>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</si>
  <si>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</si>
  <si>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</si>
  <si>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</si>
  <si>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</si>
  <si>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</si>
  <si>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</si>
  <si>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</si>
  <si>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</si>
  <si>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</si>
  <si>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</si>
  <si>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</si>
  <si>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</si>
  <si>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</si>
  <si>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</si>
  <si>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</si>
  <si>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</si>
  <si>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</si>
  <si>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</si>
  <si>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</si>
  <si>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</si>
  <si>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</si>
  <si>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</si>
  <si>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</si>
  <si>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</si>
  <si>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</si>
  <si>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</si>
  <si>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</si>
  <si>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</si>
  <si>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</si>
  <si>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</si>
  <si>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</si>
  <si>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</si>
  <si>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</si>
  <si>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</si>
  <si>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</si>
  <si>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</si>
  <si>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</si>
  <si>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</si>
  <si>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</si>
  <si>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</si>
  <si>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</si>
  <si>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</si>
  <si>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</si>
  <si>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</si>
  <si>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</si>
  <si>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</si>
  <si>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</si>
  <si>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</si>
  <si>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</si>
  <si>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</si>
  <si>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</si>
  <si>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</si>
  <si>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</si>
  <si>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</si>
  <si>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</si>
  <si>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</si>
  <si>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</si>
  <si>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</si>
  <si>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</si>
  <si>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</si>
  <si>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</si>
  <si>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</si>
  <si>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</si>
  <si>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</si>
  <si>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</si>
  <si>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</si>
  <si>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</si>
  <si>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</si>
  <si>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</si>
  <si>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</si>
  <si>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</si>
  <si>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</si>
  <si>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</si>
  <si>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</si>
  <si>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</si>
  <si>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</si>
  <si>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</si>
  <si>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</si>
  <si>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</si>
  <si>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</si>
  <si>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</si>
  <si>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</si>
  <si>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</si>
  <si>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</si>
  <si>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</si>
  <si>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</si>
  <si>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</si>
  <si>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</si>
  <si>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</si>
  <si>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</si>
  <si>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</si>
  <si>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</si>
  <si>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</si>
  <si>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</si>
  <si>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</si>
  <si>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</si>
  <si>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</si>
  <si>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</si>
  <si>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</si>
  <si>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</si>
  <si>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</si>
  <si>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</si>
  <si>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</si>
  <si>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</si>
  <si>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</si>
  <si>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</si>
  <si>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</si>
  <si>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</si>
  <si>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</si>
  <si>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</si>
  <si>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</si>
  <si>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</si>
  <si>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</si>
  <si>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</si>
  <si>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</si>
  <si>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</si>
  <si>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</si>
  <si>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</si>
  <si>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</si>
  <si>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</si>
  <si>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</si>
  <si>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</si>
  <si>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</si>
  <si>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</si>
  <si>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</si>
  <si>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</si>
  <si>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</si>
  <si>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</si>
  <si>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</si>
  <si>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</si>
  <si>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</si>
  <si>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</si>
  <si>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</si>
  <si>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</si>
  <si>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</si>
  <si>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</si>
  <si>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</si>
  <si>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</si>
  <si>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</si>
  <si>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</si>
  <si>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</si>
  <si>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</si>
  <si>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</si>
  <si>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</si>
  <si>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</si>
  <si>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</si>
  <si>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</si>
  <si>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</si>
  <si>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</si>
  <si>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</si>
  <si>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</si>
  <si>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</si>
  <si>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</si>
  <si>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</si>
  <si>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</si>
  <si>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</si>
  <si>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</si>
  <si>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</si>
  <si>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</si>
  <si>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</si>
  <si>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</si>
  <si>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</si>
  <si>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</si>
  <si>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</si>
  <si>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</si>
  <si>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</si>
  <si>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</si>
  <si>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</si>
  <si>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</si>
  <si>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</si>
  <si>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</si>
  <si>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</si>
  <si>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</si>
  <si>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</si>
  <si>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</si>
  <si>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</si>
  <si>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</si>
  <si>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</si>
  <si>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</si>
  <si>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</si>
  <si>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</si>
  <si>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</si>
  <si>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</si>
  <si>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</si>
  <si>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</si>
  <si>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</si>
  <si>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</si>
  <si>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</si>
  <si>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</si>
  <si>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</si>
  <si>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</si>
  <si>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</si>
  <si>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</si>
  <si>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</si>
  <si>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</si>
  <si>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</si>
  <si>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</si>
  <si>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</si>
  <si>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</si>
  <si>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</si>
  <si>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</si>
  <si>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</si>
  <si>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</si>
  <si>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</si>
  <si>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</si>
  <si>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</si>
  <si>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</si>
  <si>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</si>
  <si>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</si>
  <si>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</si>
  <si>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</si>
  <si>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</si>
  <si>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</si>
  <si>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</si>
  <si>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</si>
  <si>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</si>
  <si>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</si>
  <si>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</si>
  <si>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</si>
  <si>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</si>
  <si>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</si>
  <si>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</si>
  <si>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</si>
  <si>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</si>
  <si>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</si>
  <si>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</si>
  <si>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</si>
  <si>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</si>
  <si>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</si>
  <si>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</si>
  <si>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</si>
  <si>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</si>
  <si>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</si>
  <si>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</si>
  <si>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</si>
  <si>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</si>
  <si>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</si>
  <si>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</si>
  <si>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</si>
  <si>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</si>
  <si>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</si>
  <si>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</si>
  <si>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</si>
  <si>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</si>
  <si>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</si>
  <si>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</si>
  <si>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</si>
  <si>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</si>
  <si>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</si>
  <si>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</si>
  <si>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</si>
  <si>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</si>
  <si>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</si>
  <si>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</si>
  <si>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</si>
  <si>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</si>
  <si>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</si>
  <si>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</si>
  <si>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</si>
  <si>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</si>
  <si>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</si>
  <si>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</si>
  <si>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</si>
  <si>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</si>
  <si>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</si>
  <si>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</si>
  <si>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</si>
  <si>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</si>
  <si>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</si>
  <si>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</si>
  <si>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</si>
  <si>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</si>
  <si>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</si>
  <si>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</si>
  <si>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</si>
  <si>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</si>
  <si>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</si>
  <si>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</si>
  <si>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</si>
  <si>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</si>
  <si>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</si>
  <si>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</si>
  <si>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</si>
  <si>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</si>
  <si>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</si>
  <si>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</si>
  <si>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</si>
  <si>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</si>
  <si>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</si>
  <si>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</si>
  <si>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</si>
  <si>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</si>
  <si>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</si>
  <si>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</si>
  <si>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</si>
  <si>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</si>
  <si>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</si>
  <si>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</si>
  <si>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</si>
  <si>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</si>
  <si>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</si>
  <si>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</si>
  <si>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</si>
  <si>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</si>
  <si>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</si>
  <si>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</si>
  <si>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</si>
  <si>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</si>
  <si>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</si>
  <si>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</si>
  <si>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</si>
  <si>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</si>
  <si>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</si>
  <si>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</si>
  <si>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</si>
  <si>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</si>
  <si>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</si>
  <si>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</si>
  <si>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</si>
  <si>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</si>
  <si>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</si>
  <si>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</si>
  <si>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</si>
  <si>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</si>
  <si>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</si>
  <si>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</si>
  <si>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</si>
  <si>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</si>
  <si>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</si>
  <si>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</si>
  <si>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</si>
  <si>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</si>
  <si>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</si>
  <si>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</si>
  <si>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</si>
  <si>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</si>
  <si>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</si>
  <si>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</si>
  <si>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</si>
  <si>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</si>
  <si>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</si>
  <si>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</si>
  <si>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</si>
  <si>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</si>
  <si>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</si>
  <si>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</si>
  <si>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</si>
  <si>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</si>
  <si>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</si>
  <si>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</si>
  <si>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</si>
  <si>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</si>
  <si>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</si>
  <si>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</si>
  <si>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</si>
  <si>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</si>
  <si>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</si>
  <si>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</si>
  <si>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</si>
  <si>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</si>
  <si>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</si>
  <si>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</si>
  <si>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</si>
  <si>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</si>
  <si>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</si>
  <si>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</si>
  <si>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</si>
  <si>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</si>
  <si>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</si>
  <si>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</si>
  <si>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</si>
  <si>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</si>
  <si>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</si>
  <si>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</si>
  <si>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</si>
  <si>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</si>
  <si>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</si>
  <si>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</si>
  <si>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</si>
  <si>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</si>
  <si>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</si>
  <si>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</si>
  <si>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</si>
  <si>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</si>
  <si>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</si>
  <si>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</si>
  <si>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</si>
  <si>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</si>
  <si>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</si>
  <si>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</si>
  <si>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</si>
  <si>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</si>
  <si>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</si>
  <si>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</si>
  <si>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</si>
  <si>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</si>
  <si>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</si>
  <si>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</si>
  <si>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</si>
  <si>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</si>
  <si>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</si>
  <si>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</si>
  <si>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</si>
  <si>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</si>
  <si>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</si>
  <si>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</si>
  <si>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</si>
  <si>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</si>
  <si>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</si>
  <si>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</si>
  <si>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</si>
  <si>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</si>
  <si>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</si>
  <si>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</si>
  <si>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</si>
  <si>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</si>
  <si>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</si>
  <si>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</si>
  <si>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</si>
  <si>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</si>
  <si>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</si>
  <si>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</si>
  <si>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</si>
  <si>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</si>
  <si>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</si>
  <si>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</si>
  <si>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</si>
  <si>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</si>
  <si>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</si>
  <si>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</si>
  <si>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</si>
  <si>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</si>
  <si>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</si>
  <si>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</si>
  <si>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</si>
  <si>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</si>
  <si>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</si>
  <si>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</si>
  <si>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</si>
  <si>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</si>
  <si>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</si>
  <si>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</si>
  <si>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</si>
  <si>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</si>
  <si>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</si>
  <si>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</si>
  <si>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</si>
  <si>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</si>
  <si>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</si>
  <si>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</si>
  <si>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</si>
  <si>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</si>
  <si>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</si>
  <si>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</si>
  <si>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</si>
  <si>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</si>
  <si>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</si>
  <si>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</si>
  <si>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</si>
  <si>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</si>
  <si>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</si>
  <si>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</si>
  <si>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</si>
  <si>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</si>
  <si>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</si>
  <si>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</si>
  <si>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</si>
  <si>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</si>
  <si>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</si>
  <si>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</si>
  <si>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</si>
  <si>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</si>
  <si>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</si>
  <si>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</si>
  <si>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</si>
  <si>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</si>
  <si>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</si>
  <si>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</si>
  <si>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</si>
  <si>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</si>
  <si>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</si>
  <si>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</si>
  <si>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</si>
  <si>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</si>
  <si>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</si>
  <si>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</si>
  <si>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</si>
  <si>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</si>
  <si>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</si>
  <si>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</si>
  <si>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</si>
  <si>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</si>
  <si>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</si>
  <si>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</si>
  <si>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</si>
  <si>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</si>
  <si>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</si>
  <si>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</si>
  <si>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</si>
  <si>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</si>
  <si>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</si>
  <si>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</si>
  <si>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</si>
  <si>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</si>
  <si>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</si>
  <si>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</si>
  <si>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</si>
  <si>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</si>
  <si>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</si>
  <si>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</si>
  <si>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</si>
  <si>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</si>
  <si>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</si>
  <si>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</si>
  <si>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</si>
  <si>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</si>
  <si>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</si>
  <si>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</si>
  <si>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</si>
  <si>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</si>
  <si>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</si>
  <si>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</si>
  <si>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</si>
  <si>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</si>
  <si>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</si>
  <si>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</si>
  <si>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</si>
  <si>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</si>
  <si>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</si>
  <si>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</si>
  <si>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</si>
  <si>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</si>
  <si>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</si>
  <si>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</si>
  <si>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</si>
  <si>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</si>
  <si>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</si>
  <si>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</si>
  <si>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</si>
  <si>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</si>
  <si>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</si>
  <si>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</si>
  <si>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</si>
  <si>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</si>
  <si>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</si>
  <si>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</si>
  <si>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</si>
  <si>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</si>
  <si>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</si>
  <si>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</si>
  <si>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</si>
  <si>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</si>
  <si>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</si>
  <si>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</si>
  <si>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</si>
  <si>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</si>
  <si>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</si>
  <si>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</si>
  <si>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</si>
  <si>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</si>
  <si>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</si>
  <si>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</si>
  <si>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</si>
  <si>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</si>
  <si>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</si>
  <si>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</si>
  <si>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</si>
  <si>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</si>
  <si>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</si>
  <si>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</si>
  <si>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</si>
  <si>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</si>
  <si>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</si>
  <si>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</si>
  <si>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</si>
  <si>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</si>
  <si>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</si>
  <si>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</si>
  <si>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</si>
  <si>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</si>
  <si>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</si>
  <si>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</si>
  <si>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</si>
  <si>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</si>
  <si>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</si>
  <si>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</si>
  <si>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</si>
  <si>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</si>
  <si>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</si>
  <si>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</si>
  <si>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</si>
  <si>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</si>
  <si>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</si>
  <si>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</si>
  <si>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</si>
  <si>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</si>
  <si>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</si>
  <si>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</si>
  <si>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</si>
  <si>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</si>
  <si>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</si>
  <si>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</si>
  <si>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</si>
  <si>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</si>
  <si>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</si>
  <si>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</si>
  <si>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</si>
  <si>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</si>
  <si>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</si>
  <si>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</si>
  <si>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</si>
  <si>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</si>
  <si>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</si>
  <si>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</si>
  <si>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</si>
  <si>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</si>
  <si>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</si>
  <si>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</si>
  <si>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</si>
  <si>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</si>
  <si>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</si>
  <si>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</si>
  <si>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</si>
  <si>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</si>
  <si>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</si>
  <si>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</si>
  <si>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</si>
  <si>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</si>
  <si>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</si>
  <si>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</si>
  <si>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</si>
  <si>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</si>
  <si>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</si>
  <si>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</si>
  <si>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</si>
  <si>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</si>
  <si>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</si>
  <si>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</si>
  <si>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</si>
  <si>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</si>
  <si>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</si>
  <si>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</si>
  <si>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</si>
  <si>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</si>
  <si>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</si>
  <si>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</si>
  <si>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</si>
  <si>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</si>
  <si>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</si>
  <si>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</si>
  <si>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</si>
  <si>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</si>
  <si>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</si>
  <si>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</si>
  <si>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</si>
  <si>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</si>
  <si>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</si>
  <si>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</si>
  <si>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</si>
  <si>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</si>
  <si>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</si>
  <si>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</si>
  <si>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</si>
  <si>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</si>
  <si>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</si>
  <si>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</si>
  <si>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</si>
  <si>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</si>
  <si>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</si>
  <si>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</si>
  <si>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</si>
  <si>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</si>
  <si>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</si>
  <si>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</si>
  <si>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</si>
  <si>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</si>
  <si>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</si>
  <si>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</si>
  <si>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</si>
  <si>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</si>
  <si>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</si>
  <si>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</si>
  <si>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</si>
  <si>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</si>
  <si>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</si>
  <si>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</si>
  <si>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</si>
  <si>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</si>
  <si>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</si>
  <si>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</si>
  <si>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</si>
  <si>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</si>
  <si>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</si>
  <si>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</si>
  <si>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</si>
  <si>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</si>
  <si>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</si>
  <si>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</si>
  <si>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</si>
  <si>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</si>
  <si>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</si>
  <si>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</si>
  <si>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</si>
  <si>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</si>
  <si>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</si>
  <si>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</si>
  <si>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</si>
  <si>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</si>
  <si>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</si>
  <si>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</si>
  <si>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</si>
  <si>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</si>
  <si>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</si>
  <si>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</si>
  <si>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</si>
  <si>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</si>
  <si>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</si>
  <si>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</si>
  <si>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</si>
  <si>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</si>
  <si>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</si>
  <si>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</si>
  <si>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</si>
  <si>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</si>
  <si>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</si>
  <si>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</si>
  <si>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</si>
  <si>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</si>
  <si>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</si>
  <si>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</si>
  <si>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</si>
  <si>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</si>
  <si>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</si>
  <si>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</si>
  <si>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</si>
  <si>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</si>
  <si>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</si>
  <si>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</si>
  <si>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</si>
  <si>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</si>
  <si>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</si>
  <si>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</si>
  <si>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</si>
  <si>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</si>
  <si>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</si>
  <si>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</si>
  <si>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</si>
  <si>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</si>
  <si>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</si>
  <si>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</si>
  <si>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</si>
  <si>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</si>
  <si>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</si>
  <si>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</si>
  <si>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</si>
  <si>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</si>
  <si>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</si>
  <si>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</si>
  <si>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</si>
  <si>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</si>
  <si>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</si>
  <si>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</si>
  <si>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</si>
  <si>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</si>
  <si>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</si>
  <si>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</si>
  <si>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</si>
  <si>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</si>
  <si>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</si>
  <si>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</si>
  <si>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</si>
  <si>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</si>
  <si>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</si>
  <si>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</si>
  <si>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</si>
  <si>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</si>
  <si>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</si>
  <si>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</si>
  <si>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</si>
  <si>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</si>
  <si>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</si>
  <si>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</si>
  <si>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</si>
  <si>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</si>
  <si>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</si>
  <si>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</si>
  <si>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</si>
  <si>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</si>
  <si>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</si>
  <si>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</si>
  <si>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</si>
  <si>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</si>
  <si>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</si>
  <si>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</si>
  <si>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</si>
  <si>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</si>
  <si>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</si>
  <si>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</si>
  <si>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</si>
  <si>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</si>
  <si>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</si>
  <si>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</si>
  <si>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</si>
  <si>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</si>
  <si>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</si>
  <si>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</si>
  <si>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</si>
  <si>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</si>
  <si>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</si>
  <si>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</si>
  <si>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</si>
  <si>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</si>
  <si>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</si>
  <si>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</si>
  <si>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</si>
  <si>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</si>
  <si>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</si>
  <si>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</si>
  <si>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</si>
  <si>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</si>
  <si>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</si>
  <si>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</si>
  <si>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</si>
  <si>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</si>
  <si>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</si>
  <si>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</si>
  <si>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</si>
  <si>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</si>
  <si>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</si>
  <si>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</si>
  <si>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</si>
  <si>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</si>
  <si>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</si>
  <si>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</si>
  <si>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</si>
  <si>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</si>
  <si>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</si>
  <si>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</si>
  <si>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</si>
  <si>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</si>
  <si>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</si>
  <si>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</si>
  <si>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</si>
  <si>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</si>
  <si>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</si>
  <si>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</si>
  <si>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</si>
  <si>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</si>
  <si>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</si>
  <si>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</si>
  <si>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</si>
  <si>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</si>
  <si>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</si>
  <si>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</si>
  <si>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</si>
  <si>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</si>
  <si>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</si>
  <si>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</si>
  <si>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</si>
  <si>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</si>
  <si>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</si>
  <si>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</si>
  <si>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</si>
  <si>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</si>
  <si>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</si>
  <si>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</si>
  <si>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</si>
  <si>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</si>
  <si>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</si>
  <si>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</si>
  <si>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</si>
  <si>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</si>
  <si>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</si>
  <si>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</si>
  <si>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</si>
  <si>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</si>
  <si>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</si>
  <si>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</si>
  <si>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</si>
  <si>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</si>
  <si>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</si>
  <si>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</si>
  <si>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</si>
  <si>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</si>
  <si>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</si>
  <si>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</si>
  <si>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</si>
  <si>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</si>
  <si>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</si>
  <si>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</si>
  <si>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</si>
  <si>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</si>
  <si>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</si>
  <si>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</si>
  <si>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</si>
  <si>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</si>
  <si>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</si>
  <si>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</si>
  <si>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</si>
  <si>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</si>
  <si>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</si>
  <si>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</si>
  <si>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</si>
  <si>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</si>
  <si>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</si>
  <si>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</si>
  <si>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</si>
  <si>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</si>
  <si>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</si>
  <si>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</si>
  <si>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</si>
  <si>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</si>
  <si>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</si>
  <si>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</si>
  <si>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</si>
  <si>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</si>
  <si>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</si>
  <si>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</si>
  <si>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</si>
  <si>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</si>
  <si>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</si>
  <si>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</si>
  <si>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</si>
  <si>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</si>
  <si>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</si>
  <si>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</si>
  <si>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</si>
  <si>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</si>
  <si>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</si>
  <si>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</si>
  <si>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</si>
  <si>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</si>
  <si>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</si>
  <si>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</si>
  <si>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</si>
  <si>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</si>
  <si>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</si>
  <si>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</si>
  <si>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</si>
  <si>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</si>
  <si>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</si>
  <si>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</si>
  <si>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</si>
  <si>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</si>
  <si>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</si>
  <si>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</si>
  <si>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</si>
  <si>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</si>
  <si>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</si>
  <si>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</si>
  <si>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</si>
  <si>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</si>
  <si>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</si>
  <si>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</si>
  <si>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</si>
  <si>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</si>
  <si>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</si>
  <si>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</si>
  <si>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</si>
  <si>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</si>
  <si>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</si>
  <si>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</si>
  <si>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</si>
  <si>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</si>
  <si>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</si>
  <si>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</si>
  <si>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</si>
  <si>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</si>
  <si>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</si>
  <si>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</si>
  <si>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</si>
  <si>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</si>
  <si>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</si>
  <si>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</si>
  <si>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</si>
  <si>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</si>
  <si>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</si>
  <si>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</si>
  <si>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</si>
  <si>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</si>
  <si>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</si>
  <si>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</si>
  <si>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</si>
  <si>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</si>
  <si>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</si>
  <si>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</si>
  <si>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</si>
  <si>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</si>
  <si>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</si>
  <si>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</si>
  <si>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</si>
  <si>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</si>
  <si>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</si>
  <si>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</si>
  <si>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</si>
  <si>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</si>
  <si>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</si>
  <si>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</si>
  <si>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</si>
  <si>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</si>
  <si>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</si>
  <si>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</si>
  <si>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</si>
  <si>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</si>
  <si>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</si>
  <si>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</si>
  <si>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</si>
  <si>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</si>
  <si>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</si>
  <si>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</si>
  <si>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</si>
  <si>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</si>
  <si>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</si>
  <si>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</si>
  <si>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</si>
  <si>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</si>
  <si>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</si>
  <si>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</si>
  <si>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</si>
  <si>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</si>
  <si>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</si>
  <si>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</si>
  <si>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</si>
  <si>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</si>
  <si>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</si>
  <si>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</si>
  <si>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</si>
  <si>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</si>
  <si>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</si>
  <si>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</si>
  <si>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</si>
  <si>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</si>
  <si>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</si>
  <si>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</si>
  <si>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</si>
  <si>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</si>
  <si>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</si>
  <si>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</si>
  <si>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</si>
  <si>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</si>
  <si>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</si>
  <si>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</si>
  <si>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</si>
  <si>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</si>
  <si>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</si>
  <si>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</si>
  <si>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</si>
  <si>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</si>
  <si>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</si>
  <si>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</si>
  <si>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</si>
  <si>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</si>
  <si>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</si>
  <si>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</si>
  <si>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</si>
  <si>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</si>
  <si>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</si>
  <si>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</si>
  <si>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</si>
  <si>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</si>
  <si>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</si>
  <si>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</si>
  <si>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</si>
  <si>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</si>
  <si>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</si>
  <si>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</si>
  <si>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</si>
  <si>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</si>
  <si>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</si>
  <si>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</si>
  <si>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</si>
  <si>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</si>
  <si>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</si>
  <si>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</si>
  <si>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</si>
  <si>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</si>
  <si>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</si>
  <si>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</si>
  <si>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</si>
  <si>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</si>
  <si>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</si>
  <si>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</si>
  <si>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</si>
  <si>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</si>
  <si>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</si>
  <si>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</si>
  <si>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</si>
  <si>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</si>
  <si>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</si>
  <si>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</si>
  <si>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</si>
  <si>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</si>
  <si>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</si>
  <si>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</si>
  <si>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</si>
  <si>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</si>
  <si>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</si>
  <si>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</si>
  <si>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</si>
  <si>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</si>
  <si>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</si>
  <si>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</si>
  <si>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</si>
  <si>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</si>
  <si>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</si>
  <si>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</si>
  <si>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</si>
  <si>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</si>
  <si>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</si>
  <si>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</si>
  <si>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</si>
  <si>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</si>
  <si>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</si>
  <si>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</si>
  <si>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</si>
  <si>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</si>
  <si>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</si>
  <si>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</si>
  <si>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</si>
  <si>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</si>
  <si>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</si>
  <si>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</si>
  <si>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</si>
  <si>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</si>
  <si>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</si>
  <si>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</si>
  <si>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</si>
  <si>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</si>
  <si>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</si>
  <si>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</si>
  <si>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</si>
  <si>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</si>
  <si>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</si>
  <si>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</si>
  <si>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</si>
  <si>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</si>
  <si>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</si>
  <si>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</si>
  <si>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</si>
  <si>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</si>
  <si>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</si>
  <si>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</si>
  <si>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</si>
  <si>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</si>
  <si>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</si>
  <si>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</si>
  <si>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</si>
  <si>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</si>
  <si>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</si>
  <si>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</si>
  <si>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</si>
  <si>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</si>
  <si>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</si>
  <si>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</si>
  <si>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</si>
  <si>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</si>
  <si>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</si>
  <si>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</si>
  <si>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</si>
  <si>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</si>
  <si>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</si>
  <si>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</si>
  <si>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</si>
  <si>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</si>
  <si>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</si>
  <si>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</si>
  <si>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</si>
  <si>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</si>
  <si>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</si>
  <si>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</si>
  <si>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</si>
  <si>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</si>
  <si>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</si>
  <si>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</si>
  <si>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</si>
  <si>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</si>
  <si>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</si>
  <si>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</si>
  <si>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</si>
  <si>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</si>
  <si>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</si>
  <si>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</si>
  <si>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</si>
  <si>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</si>
  <si>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</si>
  <si>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</si>
  <si>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</si>
  <si>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</si>
  <si>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</si>
  <si>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</si>
  <si>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</si>
  <si>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</si>
  <si>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</si>
  <si>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</si>
  <si>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</si>
  <si>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</si>
  <si>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</si>
  <si>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</si>
  <si>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</si>
  <si>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</si>
  <si>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</si>
  <si>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</si>
  <si>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</si>
  <si>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</si>
  <si>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</si>
  <si>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</si>
  <si>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</si>
  <si>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</si>
  <si>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</si>
  <si>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</si>
  <si>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</si>
  <si>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</si>
  <si>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</si>
  <si>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</si>
  <si>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</si>
  <si>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</si>
  <si>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</si>
  <si>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</si>
  <si>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</si>
  <si>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</si>
  <si>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</si>
  <si>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</si>
  <si>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</si>
  <si>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</si>
  <si>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</si>
  <si>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</si>
  <si>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</si>
  <si>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</si>
  <si>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</si>
  <si>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</si>
  <si>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</si>
  <si>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</si>
  <si>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</si>
  <si>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</si>
  <si>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</si>
  <si>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</si>
  <si>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</si>
  <si>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</si>
  <si>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</si>
  <si>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</si>
  <si>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</si>
  <si>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</si>
  <si>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</si>
  <si>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</si>
  <si>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</si>
  <si>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</si>
  <si>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</si>
  <si>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</si>
  <si>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</si>
  <si>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</si>
  <si>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</si>
  <si>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</si>
  <si>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</si>
  <si>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</si>
  <si>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</si>
  <si>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</si>
  <si>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</si>
  <si>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</si>
  <si>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</si>
  <si>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</si>
  <si>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</si>
  <si>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</si>
  <si>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</si>
  <si>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</si>
  <si>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</si>
  <si>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</si>
  <si>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</si>
  <si>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</si>
  <si>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</si>
  <si>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</si>
  <si>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</si>
  <si>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</si>
  <si>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</si>
  <si>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</si>
  <si>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</si>
  <si>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</si>
  <si>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</si>
  <si>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</si>
  <si>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</si>
  <si>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</si>
  <si>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</si>
  <si>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</si>
  <si>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</si>
  <si>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</si>
  <si>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</si>
  <si>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</si>
  <si>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</si>
  <si>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</si>
  <si>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</si>
  <si>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</si>
  <si>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</si>
  <si>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</si>
  <si>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</si>
  <si>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</si>
  <si>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</si>
  <si>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</si>
  <si>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</si>
  <si>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</si>
  <si>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</si>
  <si>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</si>
  <si>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</si>
  <si>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</si>
  <si>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</si>
  <si>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</si>
  <si>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</si>
  <si>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</si>
  <si>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</si>
  <si>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</si>
  <si>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</si>
  <si>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</si>
  <si>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</si>
  <si>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</si>
  <si>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</si>
  <si>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</si>
  <si>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</si>
  <si>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</si>
  <si>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</si>
  <si>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</si>
  <si>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</si>
  <si>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</si>
  <si>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</si>
  <si>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</si>
  <si>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</si>
  <si>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</si>
  <si>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</si>
  <si>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</si>
  <si>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</si>
  <si>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</si>
  <si>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</si>
  <si>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</si>
  <si>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</si>
  <si>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</si>
  <si>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</si>
  <si>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</si>
  <si>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</si>
  <si>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</si>
  <si>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</si>
  <si>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</si>
  <si>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</si>
  <si>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</si>
  <si>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</si>
  <si>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</si>
  <si>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</si>
  <si>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</si>
  <si>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</si>
  <si>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</si>
  <si>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</si>
  <si>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</si>
  <si>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</si>
  <si>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</si>
  <si>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</si>
  <si>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</si>
  <si>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</si>
  <si>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</si>
  <si>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</si>
  <si>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</si>
  <si>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</si>
  <si>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</si>
  <si>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</si>
  <si>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</si>
  <si>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</si>
  <si>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</si>
  <si>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</si>
  <si>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</si>
  <si>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</si>
  <si>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</si>
  <si>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</si>
  <si>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</si>
  <si>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</si>
  <si>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</si>
  <si>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</si>
  <si>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</si>
  <si>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</si>
  <si>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</si>
  <si>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</si>
  <si>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</si>
  <si>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</si>
  <si>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</si>
  <si>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</si>
  <si>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</si>
  <si>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</si>
  <si>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</si>
  <si>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</si>
  <si>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</si>
  <si>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</si>
  <si>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</si>
  <si>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</si>
  <si>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</si>
  <si>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</si>
  <si>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</si>
  <si>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</si>
  <si>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</si>
  <si>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</si>
  <si>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</si>
  <si>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</si>
  <si>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</si>
  <si>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</si>
  <si>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</si>
  <si>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</si>
  <si>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</si>
  <si>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</si>
  <si>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</si>
  <si>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</si>
  <si>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</si>
  <si>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</si>
  <si>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</si>
  <si>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</si>
  <si>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</si>
  <si>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</si>
  <si>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</si>
  <si>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</si>
  <si>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</si>
  <si>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</si>
  <si>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</si>
  <si>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</si>
  <si>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</si>
  <si>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</si>
  <si>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</si>
  <si>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</si>
  <si>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</si>
  <si>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</si>
  <si>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</si>
  <si>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</si>
  <si>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</si>
  <si>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</si>
  <si>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</si>
  <si>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</si>
  <si>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</si>
  <si>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</si>
  <si>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</si>
  <si>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</si>
  <si>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</si>
  <si>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</si>
  <si>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</si>
  <si>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</si>
  <si>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</si>
  <si>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</si>
  <si>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</si>
  <si>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</si>
  <si>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</si>
  <si>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</si>
  <si>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</si>
  <si>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</si>
  <si>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</si>
  <si>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</si>
  <si>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</si>
  <si>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</si>
  <si>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</si>
  <si>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</si>
  <si>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</si>
  <si>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</si>
  <si>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</si>
  <si>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</si>
  <si>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</si>
  <si>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</si>
  <si>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</si>
  <si>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</si>
  <si>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</si>
  <si>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</si>
  <si>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</si>
  <si>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</si>
  <si>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</si>
  <si>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</si>
  <si>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</si>
  <si>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</si>
  <si>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</si>
  <si>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</si>
  <si>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</si>
  <si>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</si>
  <si>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</si>
  <si>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</si>
  <si>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</si>
  <si>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</si>
  <si>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</si>
  <si>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</si>
  <si>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</si>
  <si>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</si>
  <si>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</si>
  <si>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</si>
  <si>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</si>
  <si>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</si>
  <si>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</si>
  <si>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</si>
  <si>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</si>
  <si>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</si>
  <si>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</si>
  <si>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</si>
  <si>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</si>
  <si>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</si>
  <si>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</si>
  <si>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</si>
  <si>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</si>
  <si>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</si>
  <si>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</si>
  <si>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</si>
  <si>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</si>
  <si>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</si>
  <si>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</si>
  <si>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</si>
  <si>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</si>
  <si>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</si>
  <si>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</si>
  <si>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</si>
  <si>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</si>
  <si>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</si>
  <si>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</si>
  <si>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</si>
  <si>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</si>
  <si>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</si>
  <si>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</si>
  <si>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</si>
  <si>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</si>
  <si>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</si>
  <si>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</si>
  <si>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</si>
  <si>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</si>
  <si>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</si>
  <si>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</si>
  <si>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</si>
  <si>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</si>
  <si>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</si>
  <si>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</si>
  <si>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</si>
  <si>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</si>
  <si>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</si>
  <si>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</si>
  <si>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</si>
  <si>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</si>
  <si>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</si>
  <si>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</si>
  <si>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</si>
  <si>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</si>
  <si>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</si>
  <si>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</si>
  <si>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</si>
  <si>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</si>
  <si>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</si>
  <si>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</si>
  <si>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</si>
  <si>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</si>
  <si>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</si>
  <si>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</si>
  <si>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</si>
  <si>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</si>
  <si>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</si>
  <si>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</si>
  <si>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</si>
  <si>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</si>
  <si>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</si>
  <si>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</si>
  <si>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</si>
  <si>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</si>
  <si>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</si>
  <si>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</si>
  <si>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</si>
  <si>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</si>
  <si>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</si>
  <si>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</si>
  <si>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</si>
  <si>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</si>
  <si>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</si>
  <si>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</si>
  <si>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</si>
  <si>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</si>
  <si>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</si>
  <si>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</si>
  <si>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</si>
  <si>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</si>
  <si>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</si>
  <si>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</si>
  <si>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</si>
  <si>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</si>
  <si>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</si>
  <si>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</si>
  <si>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</si>
  <si>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</si>
  <si>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</si>
  <si>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</si>
  <si>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</si>
  <si>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</si>
  <si>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</si>
  <si>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</si>
  <si>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</si>
  <si>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</si>
  <si>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</si>
  <si>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</si>
  <si>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</si>
  <si>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</si>
  <si>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</si>
  <si>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</si>
  <si>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</si>
  <si>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</si>
  <si>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</si>
  <si>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</si>
  <si>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</si>
  <si>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</si>
  <si>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</si>
  <si>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</si>
  <si>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</si>
  <si>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</si>
  <si>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</si>
  <si>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</si>
  <si>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</si>
  <si>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</si>
  <si>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</si>
  <si>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</si>
  <si>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</si>
  <si>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</si>
  <si>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</si>
  <si>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</si>
  <si>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</si>
  <si>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</si>
  <si>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</si>
  <si>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</si>
  <si>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</si>
  <si>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</si>
  <si>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</si>
  <si>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</si>
  <si>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</si>
  <si>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</si>
  <si>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</si>
  <si>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</si>
  <si>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</si>
  <si>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</si>
  <si>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</si>
  <si>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</si>
  <si>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</si>
  <si>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</si>
  <si>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</si>
  <si>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</si>
  <si>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</si>
  <si>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</si>
  <si>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</si>
  <si>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</si>
  <si>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</si>
  <si>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</si>
  <si>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</si>
  <si>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</si>
  <si>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</si>
  <si>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</si>
  <si>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</si>
  <si>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</si>
  <si>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</si>
  <si>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</si>
  <si>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</si>
  <si>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</si>
  <si>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</si>
  <si>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</si>
  <si>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</si>
  <si>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</si>
  <si>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</si>
  <si>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</si>
  <si>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</si>
  <si>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</si>
  <si>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</si>
  <si>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</si>
  <si>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</si>
  <si>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</si>
  <si>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</si>
  <si>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</si>
  <si>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</si>
  <si>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</si>
  <si>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</si>
  <si>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</si>
  <si>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</si>
  <si>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</si>
  <si>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</si>
  <si>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</si>
  <si>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</si>
  <si>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</si>
  <si>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</si>
  <si>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</si>
  <si>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</si>
  <si>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</si>
  <si>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</si>
  <si>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</si>
  <si>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</si>
  <si>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</si>
  <si>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</si>
  <si>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</si>
  <si>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</si>
  <si>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</si>
  <si>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</si>
  <si>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</si>
  <si>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</si>
  <si>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</si>
  <si>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</si>
  <si>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</si>
  <si>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</si>
  <si>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</si>
  <si>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</si>
  <si>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</si>
  <si>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</si>
  <si>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</si>
  <si>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</si>
  <si>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</si>
  <si>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</si>
  <si>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</si>
  <si>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</si>
  <si>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</si>
  <si>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</si>
  <si>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</si>
  <si>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</si>
  <si>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</si>
  <si>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</si>
  <si>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</si>
  <si>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</si>
  <si>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</si>
  <si>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</si>
  <si>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</si>
  <si>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</si>
  <si>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</si>
  <si>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</si>
  <si>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</si>
  <si>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</si>
  <si>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</si>
  <si>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</si>
  <si>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</si>
  <si>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</si>
  <si>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</si>
  <si>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</si>
  <si>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</si>
  <si>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</si>
  <si>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</si>
  <si>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</si>
  <si>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</si>
  <si>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</si>
  <si>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</si>
  <si>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</si>
  <si>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</si>
  <si>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</si>
  <si>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</si>
  <si>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</si>
  <si>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</si>
  <si>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</si>
  <si>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</si>
  <si>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</si>
  <si>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</si>
  <si>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</si>
  <si>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</si>
  <si>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</si>
  <si>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</si>
  <si>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</si>
  <si>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</si>
  <si>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</si>
  <si>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</si>
  <si>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</si>
  <si>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</si>
  <si>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</si>
  <si>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</si>
  <si>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</si>
  <si>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</si>
  <si>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</si>
  <si>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</si>
  <si>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</si>
  <si>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</si>
  <si>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</si>
  <si>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</si>
  <si>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</si>
  <si>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</si>
  <si>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</si>
  <si>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</si>
  <si>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</si>
  <si>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</si>
  <si>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</si>
  <si>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</si>
  <si>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</si>
  <si>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</si>
  <si>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</si>
  <si>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</si>
  <si>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</si>
  <si>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</si>
  <si>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</si>
  <si>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</si>
  <si>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</si>
  <si>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</si>
  <si>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</si>
  <si>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</si>
  <si>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</si>
  <si>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</si>
  <si>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</si>
  <si>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</si>
  <si>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</si>
  <si>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</si>
  <si>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</si>
  <si>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</si>
  <si>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</si>
  <si>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</si>
  <si>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</si>
  <si>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</si>
  <si>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</si>
  <si>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</si>
  <si>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</si>
  <si>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</si>
  <si>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</si>
  <si>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</si>
  <si>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</si>
  <si>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</si>
  <si>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</si>
  <si>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</si>
  <si>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</si>
  <si>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</si>
  <si>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</si>
  <si>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</si>
  <si>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</si>
  <si>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</si>
  <si>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</si>
  <si>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</si>
  <si>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</si>
  <si>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</si>
  <si>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</si>
  <si>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</si>
  <si>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</si>
  <si>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</si>
  <si>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</si>
  <si>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</si>
  <si>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</si>
  <si>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</si>
  <si>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</si>
  <si>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</si>
  <si>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</si>
  <si>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</si>
  <si>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</si>
  <si>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</si>
  <si>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</si>
  <si>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</si>
  <si>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</si>
  <si>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</si>
  <si>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</si>
  <si>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</si>
  <si>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</si>
  <si>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</si>
  <si>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</si>
  <si>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</si>
  <si>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</si>
  <si>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</si>
  <si>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</si>
  <si>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</si>
  <si>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</si>
  <si>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</si>
  <si>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</si>
  <si>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</si>
  <si>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</si>
  <si>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</si>
  <si>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</si>
  <si>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</si>
  <si>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</si>
  <si>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</si>
  <si>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</si>
  <si>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</si>
  <si>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</si>
  <si>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</si>
  <si>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</si>
  <si>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</si>
  <si>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</si>
  <si>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</si>
  <si>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</si>
  <si>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</si>
  <si>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</si>
  <si>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</si>
  <si>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</si>
  <si>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</si>
  <si>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</si>
  <si>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</si>
  <si>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</si>
  <si>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</si>
  <si>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</si>
  <si>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</si>
  <si>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</si>
  <si>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</si>
  <si>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</si>
  <si>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</si>
  <si>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</si>
  <si>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</si>
  <si>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</si>
  <si>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</si>
  <si>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</si>
  <si>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</si>
  <si>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</si>
  <si>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</si>
  <si>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</si>
  <si>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</si>
  <si>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</si>
  <si>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</si>
  <si>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</si>
  <si>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</si>
  <si>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</si>
  <si>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</si>
  <si>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</si>
  <si>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</si>
  <si>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</si>
  <si>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</si>
  <si>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</si>
  <si>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</si>
  <si>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</si>
  <si>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</si>
  <si>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</si>
  <si>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</si>
  <si>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</si>
  <si>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</si>
  <si>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</si>
  <si>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</si>
  <si>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</si>
  <si>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</si>
  <si>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</si>
  <si>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</si>
  <si>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</si>
  <si>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</si>
  <si>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</si>
  <si>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</si>
  <si>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</si>
  <si>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</si>
  <si>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</si>
  <si>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</si>
  <si>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</si>
  <si>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</si>
  <si>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</si>
  <si>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</si>
  <si>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</si>
  <si>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</si>
  <si>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</si>
  <si>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</si>
  <si>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</si>
  <si>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</si>
  <si>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</si>
  <si>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</si>
  <si>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</si>
  <si>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</si>
  <si>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</si>
  <si>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</si>
  <si>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</si>
  <si>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</si>
  <si>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</si>
  <si>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</si>
  <si>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</si>
  <si>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</si>
  <si>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</si>
  <si>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</si>
  <si>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</si>
  <si>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</si>
  <si>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</si>
  <si>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</si>
  <si>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</si>
  <si>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</si>
  <si>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</si>
  <si>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</si>
  <si>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</si>
  <si>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</si>
  <si>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</si>
  <si>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</si>
  <si>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</si>
  <si>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</si>
  <si>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</si>
  <si>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</si>
  <si>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</si>
  <si>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</si>
  <si>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</si>
  <si>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</si>
  <si>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</si>
  <si>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</si>
  <si>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</si>
  <si>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</si>
  <si>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</si>
  <si>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</si>
  <si>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</si>
  <si>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</si>
  <si>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</si>
  <si>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</si>
  <si>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</si>
  <si>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</si>
  <si>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</si>
  <si>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</si>
  <si>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</si>
  <si>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</si>
  <si>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</si>
  <si>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</si>
  <si>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</si>
  <si>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</si>
  <si>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</si>
  <si>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</si>
  <si>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</si>
  <si>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</si>
  <si>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</si>
  <si>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</si>
  <si>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</si>
  <si>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</si>
  <si>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</si>
  <si>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</si>
  <si>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</si>
  <si>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</si>
  <si>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</si>
  <si>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</si>
  <si>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</si>
  <si>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</si>
  <si>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</si>
  <si>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</si>
  <si>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</si>
  <si>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</si>
  <si>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</si>
  <si>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</si>
  <si>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</si>
  <si>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</si>
  <si>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</si>
  <si>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</si>
  <si>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</si>
  <si>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</si>
  <si>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</si>
  <si>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</si>
  <si>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</si>
  <si>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</si>
  <si>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</si>
  <si>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</si>
  <si>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</si>
  <si>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</si>
  <si>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</si>
  <si>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</si>
  <si>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</si>
  <si>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</si>
  <si>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</si>
  <si>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</si>
  <si>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</si>
  <si>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</si>
  <si>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</si>
  <si>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</si>
  <si>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</si>
  <si>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</si>
  <si>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</si>
  <si>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</si>
  <si>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</si>
  <si>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</si>
  <si>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</si>
  <si>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</si>
  <si>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</si>
  <si>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</si>
  <si>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</si>
  <si>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</si>
  <si>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</si>
  <si>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</si>
  <si>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</si>
  <si>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</si>
  <si>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</si>
  <si>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</si>
  <si>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</si>
  <si>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</si>
  <si>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</si>
  <si>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</si>
  <si>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</si>
  <si>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</si>
  <si>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</si>
  <si>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</si>
  <si>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</si>
  <si>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</si>
  <si>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</si>
  <si>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</si>
  <si>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</si>
  <si>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</si>
  <si>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</si>
  <si>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</si>
  <si>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</si>
  <si>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</si>
  <si>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</si>
  <si>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</si>
  <si>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</si>
  <si>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</si>
  <si>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</si>
  <si>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</si>
  <si>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</si>
  <si>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</si>
  <si>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</si>
  <si>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</si>
  <si>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</si>
  <si>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</si>
  <si>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</si>
  <si>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</si>
  <si>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</si>
  <si>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</si>
  <si>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</si>
  <si>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</si>
  <si>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</si>
  <si>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</si>
  <si>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</si>
  <si>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</si>
  <si>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</si>
  <si>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</si>
  <si>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</si>
  <si>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</si>
  <si>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</si>
  <si>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</si>
  <si>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</si>
  <si>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</si>
  <si>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</si>
  <si>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</si>
  <si>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</si>
  <si>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</si>
  <si>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</si>
  <si>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</si>
  <si>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</si>
  <si>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</si>
  <si>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</si>
  <si>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</si>
  <si>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</si>
  <si>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</si>
  <si>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</si>
  <si>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</si>
  <si>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</si>
  <si>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</si>
  <si>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</si>
  <si>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</si>
  <si>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</si>
  <si>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</si>
  <si>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</si>
  <si>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</si>
  <si>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</si>
  <si>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</si>
  <si>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</si>
  <si>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</si>
  <si>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</si>
  <si>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</si>
  <si>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</si>
  <si>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</si>
  <si>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</si>
  <si>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</si>
  <si>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</si>
  <si>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</si>
  <si>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</si>
  <si>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</si>
  <si>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</si>
  <si>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</si>
  <si>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</si>
  <si>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</si>
  <si>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</si>
  <si>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</si>
  <si>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</si>
  <si>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</si>
  <si>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</si>
  <si>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</si>
  <si>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</si>
  <si>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</si>
  <si>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</si>
  <si>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</si>
  <si>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</si>
  <si>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</si>
  <si>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</si>
  <si>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</si>
  <si>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</si>
  <si>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</si>
  <si>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</si>
  <si>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</si>
  <si>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</si>
  <si>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</si>
  <si>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</si>
  <si>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</si>
  <si>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</si>
  <si>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</si>
  <si>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</si>
  <si>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</si>
  <si>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</si>
  <si>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</si>
  <si>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</si>
  <si>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</si>
  <si>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</si>
  <si>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</si>
  <si>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</si>
  <si>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</si>
  <si>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</si>
  <si>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</si>
  <si>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</si>
  <si>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</si>
  <si>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</si>
  <si>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</si>
  <si>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</si>
  <si>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</si>
  <si>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</si>
  <si>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</si>
  <si>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</si>
  <si>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</si>
  <si>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</si>
  <si>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</si>
  <si>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</si>
  <si>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</si>
  <si>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</si>
  <si>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</si>
  <si>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</si>
  <si>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</si>
  <si>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</si>
  <si>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</si>
  <si>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</si>
  <si>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</si>
  <si>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</si>
  <si>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</si>
  <si>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</si>
  <si>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</si>
  <si>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</si>
  <si>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</si>
  <si>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</si>
  <si>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</si>
  <si>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</si>
  <si>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</si>
  <si>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</si>
  <si>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</si>
  <si>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</si>
  <si>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</si>
  <si>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</si>
  <si>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</si>
  <si>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</si>
  <si>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</si>
  <si>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</si>
  <si>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</si>
  <si>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</si>
  <si>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</si>
  <si>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</si>
  <si>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</si>
  <si>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</si>
  <si>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</si>
  <si>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</si>
  <si>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</si>
  <si>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</si>
  <si>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</si>
  <si>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</si>
  <si>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</si>
  <si>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</si>
  <si>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</si>
  <si>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</si>
  <si>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</si>
  <si>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</si>
  <si>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</si>
  <si>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</si>
  <si>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</si>
  <si>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</si>
  <si>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</si>
  <si>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</si>
  <si>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</si>
  <si>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</si>
  <si>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</si>
  <si>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</si>
  <si>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</si>
  <si>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</si>
  <si>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</si>
  <si>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</si>
  <si>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</si>
  <si>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</si>
  <si>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</si>
  <si>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</si>
  <si>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</si>
  <si>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</si>
  <si>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</si>
  <si>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</si>
  <si>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</si>
  <si>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</si>
  <si>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</si>
  <si>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</si>
  <si>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</si>
  <si>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</si>
  <si>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</si>
  <si>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</si>
  <si>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</si>
  <si>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</si>
  <si>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</si>
  <si>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</si>
  <si>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</si>
  <si>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</si>
  <si>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</si>
  <si>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</si>
  <si>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</si>
  <si>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</si>
  <si>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</si>
  <si>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</si>
  <si>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</si>
  <si>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</si>
  <si>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</si>
  <si>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</si>
  <si>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</si>
  <si>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</si>
  <si>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</si>
  <si>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</si>
  <si>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</si>
  <si>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</si>
  <si>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</si>
  <si>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</si>
  <si>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</si>
  <si>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</si>
  <si>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</si>
  <si>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</si>
  <si>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</si>
  <si>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</si>
  <si>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</si>
  <si>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</si>
  <si>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</si>
  <si>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</si>
  <si>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</si>
  <si>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</si>
  <si>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</si>
  <si>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</si>
  <si>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</si>
  <si>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</si>
  <si>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</si>
  <si>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</si>
  <si>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</si>
  <si>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</si>
  <si>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</si>
  <si>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</si>
  <si>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</si>
  <si>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</si>
  <si>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</si>
  <si>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</si>
  <si>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</si>
  <si>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</si>
  <si>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</si>
  <si>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</si>
  <si>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</si>
  <si>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</si>
  <si>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</si>
  <si>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</si>
  <si>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</si>
  <si>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</si>
  <si>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</si>
  <si>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</si>
  <si>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</si>
  <si>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</si>
  <si>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</si>
  <si>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</si>
  <si>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</si>
  <si>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</si>
  <si>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</si>
  <si>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</si>
  <si>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</si>
  <si>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</si>
  <si>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</si>
  <si>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</si>
  <si>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</si>
  <si>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</si>
  <si>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</si>
  <si>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</si>
  <si>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</si>
  <si>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</si>
  <si>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</si>
  <si>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</si>
  <si>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</si>
  <si>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</si>
  <si>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</si>
  <si>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</si>
  <si>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</si>
  <si>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</si>
  <si>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</si>
  <si>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</si>
  <si>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</si>
  <si>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</si>
  <si>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</si>
  <si>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</si>
  <si>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</si>
  <si>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</si>
  <si>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</si>
  <si>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</si>
  <si>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</si>
  <si>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</si>
  <si>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</si>
  <si>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</si>
  <si>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</si>
  <si>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</si>
  <si>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</si>
  <si>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</si>
  <si>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</si>
  <si>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</si>
  <si>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</si>
  <si>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</si>
  <si>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</si>
  <si>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</si>
  <si>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</si>
  <si>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</si>
  <si>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</si>
  <si>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</si>
  <si>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</si>
  <si>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</si>
  <si>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</si>
  <si>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</si>
  <si>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</si>
  <si>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</si>
  <si>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</si>
  <si>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</si>
  <si>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</si>
  <si>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</si>
  <si>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</si>
  <si>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</si>
  <si>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</si>
  <si>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</si>
  <si>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</si>
  <si>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</si>
  <si>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</si>
  <si>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</si>
  <si>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</si>
  <si>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</si>
  <si>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</si>
  <si>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</si>
  <si>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</si>
  <si>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</si>
  <si>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</si>
  <si>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</si>
  <si>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</si>
  <si>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</si>
  <si>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</si>
  <si>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</si>
  <si>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</si>
  <si>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</si>
  <si>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</si>
  <si>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</si>
  <si>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</si>
  <si>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</si>
  <si>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</si>
  <si>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</si>
  <si>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</si>
  <si>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</si>
  <si>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</si>
  <si>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</si>
  <si>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</si>
  <si>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</si>
  <si>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</si>
  <si>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</si>
  <si>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</si>
  <si>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</si>
  <si>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</si>
  <si>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</si>
  <si>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</si>
  <si>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</si>
  <si>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</si>
  <si>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</si>
  <si>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</si>
  <si>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</si>
  <si>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</si>
  <si>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</si>
  <si>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</si>
  <si>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</si>
  <si>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</si>
  <si>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</si>
  <si>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</si>
  <si>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</si>
  <si>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</si>
  <si>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</si>
  <si>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</si>
  <si>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</si>
  <si>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</si>
  <si>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</si>
  <si>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</si>
  <si>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</si>
  <si>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</si>
  <si>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</si>
  <si>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</si>
  <si>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</si>
  <si>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</si>
  <si>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</si>
  <si>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</si>
  <si>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</si>
  <si>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</si>
  <si>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</si>
  <si>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</si>
  <si>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</si>
  <si>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</si>
  <si>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</si>
  <si>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</si>
  <si>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</si>
  <si>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</si>
  <si>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</si>
  <si>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</si>
  <si>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</si>
  <si>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</si>
  <si>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</si>
  <si>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</si>
  <si>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</si>
  <si>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</si>
  <si>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</si>
  <si>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</si>
  <si>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</si>
  <si>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</si>
  <si>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</si>
  <si>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</si>
  <si>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</si>
  <si>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</si>
  <si>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</si>
  <si>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</si>
  <si>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</si>
  <si>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</si>
  <si>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</si>
  <si>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</si>
  <si>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</si>
  <si>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</si>
  <si>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</si>
  <si>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</si>
  <si>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</si>
  <si>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</si>
  <si>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</si>
  <si>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</si>
  <si>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</si>
  <si>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</si>
  <si>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</si>
  <si>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</si>
  <si>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</si>
  <si>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</si>
  <si>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</si>
  <si>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</si>
  <si>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</si>
  <si>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</si>
  <si>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</si>
  <si>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</si>
  <si>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</si>
  <si>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</si>
  <si>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</si>
  <si>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</si>
  <si>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</si>
  <si>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</si>
  <si>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</si>
  <si>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</si>
  <si>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</si>
  <si>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</si>
  <si>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</si>
  <si>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</si>
  <si>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</si>
  <si>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</si>
  <si>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</si>
  <si>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</si>
  <si>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</si>
  <si>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</si>
  <si>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</si>
  <si>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</si>
  <si>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</si>
  <si>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</si>
  <si>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</si>
  <si>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</si>
  <si>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</si>
  <si>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</si>
  <si>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</si>
  <si>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</si>
  <si>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</si>
  <si>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</si>
  <si>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</si>
  <si>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</si>
  <si>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</si>
  <si>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</si>
  <si>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</si>
  <si>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</si>
  <si>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</si>
  <si>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</si>
  <si>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</si>
  <si>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</si>
  <si>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</si>
  <si>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</si>
  <si>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</si>
  <si>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</si>
  <si>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</si>
  <si>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</si>
  <si>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</si>
  <si>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</si>
  <si>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</si>
  <si>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</si>
  <si>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</si>
  <si>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</si>
  <si>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</si>
  <si>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</si>
  <si>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</si>
  <si>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</si>
  <si>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</si>
  <si>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</si>
  <si>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</si>
  <si>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</si>
  <si>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</si>
  <si>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</si>
  <si>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</si>
  <si>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</si>
  <si>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</si>
  <si>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</si>
  <si>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</si>
  <si>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</si>
  <si>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</si>
  <si>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</si>
  <si>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</si>
  <si>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</si>
  <si>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</si>
  <si>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</si>
  <si>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</si>
  <si>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</si>
  <si>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</si>
  <si>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</si>
  <si>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</si>
  <si>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</si>
  <si>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</si>
  <si>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</si>
  <si>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</si>
  <si>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</si>
  <si>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</si>
  <si>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</si>
  <si>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</si>
  <si>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</si>
  <si>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</si>
  <si>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</si>
  <si>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</si>
  <si>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</si>
  <si>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</si>
  <si>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</si>
  <si>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</si>
  <si>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</si>
  <si>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</si>
  <si>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</si>
  <si>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</si>
  <si>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</si>
  <si>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</si>
  <si>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</si>
  <si>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</si>
  <si>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</si>
  <si>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</si>
  <si>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</si>
  <si>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</si>
  <si>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</si>
  <si>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</si>
  <si>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</si>
  <si>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</si>
  <si>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</si>
  <si>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</si>
  <si>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</si>
  <si>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</si>
  <si>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</si>
  <si>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</si>
  <si>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</si>
  <si>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</si>
  <si>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</si>
  <si>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</si>
  <si>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</si>
  <si>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</si>
  <si>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</si>
  <si>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</si>
  <si>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</si>
  <si>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</si>
  <si>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</si>
  <si>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</si>
  <si>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</si>
  <si>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</si>
  <si>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</si>
  <si>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</si>
  <si>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</si>
  <si>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</si>
  <si>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</si>
  <si>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</si>
  <si>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</si>
  <si>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</si>
  <si>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</si>
  <si>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</si>
  <si>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</si>
  <si>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</si>
  <si>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</si>
  <si>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</si>
  <si>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</si>
  <si>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</si>
  <si>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</si>
  <si>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</si>
  <si>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</si>
  <si>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</si>
  <si>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</si>
  <si>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</si>
  <si>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</si>
  <si>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</si>
  <si>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</si>
  <si>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</si>
  <si>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</si>
  <si>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</si>
  <si>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</si>
  <si>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</si>
  <si>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</si>
  <si>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</si>
  <si>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</si>
  <si>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</si>
  <si>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</si>
  <si>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</si>
  <si>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</si>
  <si>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</si>
  <si>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</si>
  <si>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</si>
  <si>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</si>
  <si>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</si>
  <si>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</si>
  <si>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</si>
  <si>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</si>
  <si>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</si>
  <si>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</si>
  <si>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</si>
  <si>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</si>
  <si>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</si>
  <si>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</si>
  <si>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</si>
  <si>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</si>
  <si>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</si>
  <si>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</si>
  <si>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</si>
  <si>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</si>
  <si>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</si>
  <si>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</si>
  <si>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</si>
  <si>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</si>
  <si>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</si>
  <si>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</si>
  <si>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</si>
  <si>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</si>
  <si>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</si>
  <si>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</si>
  <si>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</si>
  <si>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</si>
  <si>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</si>
  <si>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</si>
  <si>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</si>
  <si>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</si>
  <si>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</si>
  <si>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</si>
  <si>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</si>
  <si>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</si>
  <si>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</si>
  <si>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</si>
  <si>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</si>
  <si>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</si>
  <si>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</si>
  <si>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</si>
  <si>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</si>
  <si>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</si>
  <si>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</si>
  <si>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</si>
  <si>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</si>
  <si>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</si>
  <si>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</si>
  <si>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</si>
  <si>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</si>
  <si>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</si>
  <si>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</si>
  <si>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</si>
  <si>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</si>
  <si>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</si>
  <si>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</si>
  <si>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</si>
  <si>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</si>
  <si>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</si>
  <si>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</si>
  <si>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</si>
  <si>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</si>
  <si>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</si>
  <si>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</si>
  <si>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</si>
  <si>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</si>
  <si>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</si>
  <si>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</si>
  <si>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</si>
  <si>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</si>
  <si>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</si>
  <si>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</si>
  <si>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</si>
  <si>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</si>
  <si>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</si>
  <si>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</si>
  <si>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</si>
  <si>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</si>
  <si>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</si>
  <si>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</si>
  <si>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</si>
  <si>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</si>
  <si>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</si>
  <si>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</si>
  <si>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</si>
  <si>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</si>
  <si>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</si>
  <si>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</si>
  <si>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</si>
  <si>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</si>
  <si>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</si>
  <si>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</si>
  <si>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</si>
  <si>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</si>
  <si>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</si>
  <si>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</si>
  <si>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</si>
  <si>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</si>
  <si>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</si>
  <si>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</si>
  <si>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</si>
  <si>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</si>
  <si>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</si>
  <si>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</si>
  <si>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</si>
  <si>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</si>
  <si>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</si>
  <si>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</si>
  <si>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</si>
  <si>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</si>
  <si>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</si>
  <si>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</si>
  <si>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</si>
  <si>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</si>
  <si>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</si>
  <si>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</si>
  <si>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</si>
  <si>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</si>
  <si>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</si>
  <si>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</si>
  <si>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</si>
  <si>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</si>
  <si>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</si>
  <si>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</si>
  <si>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</si>
  <si>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</si>
  <si>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</si>
  <si>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</si>
  <si>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</si>
  <si>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</si>
  <si>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</si>
  <si>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</si>
  <si>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</si>
  <si>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</si>
  <si>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</si>
  <si>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</si>
  <si>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</si>
  <si>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</si>
  <si>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</si>
  <si>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</si>
  <si>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</si>
  <si>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</si>
  <si>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</si>
  <si>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</si>
  <si>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</si>
  <si>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</si>
  <si>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</si>
  <si>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</si>
  <si>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</si>
  <si>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</si>
  <si>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</si>
  <si>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</si>
  <si>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</si>
  <si>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</si>
  <si>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</si>
  <si>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</si>
  <si>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</si>
  <si>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</si>
  <si>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</si>
  <si>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</si>
  <si>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</si>
  <si>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</si>
  <si>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</si>
  <si>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</si>
  <si>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</si>
  <si>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</si>
  <si>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</si>
  <si>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</si>
  <si>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</si>
  <si>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</si>
  <si>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</si>
  <si>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</si>
  <si>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</si>
  <si>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</si>
  <si>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</si>
  <si>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</si>
  <si>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</si>
  <si>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</si>
  <si>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</si>
  <si>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</si>
  <si>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</si>
  <si>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</si>
  <si>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</si>
  <si>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</si>
  <si>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</si>
  <si>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</si>
  <si>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</si>
  <si>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</si>
  <si>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</si>
  <si>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</si>
  <si>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</si>
  <si>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</si>
  <si>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</si>
  <si>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</si>
  <si>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</si>
  <si>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</si>
  <si>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</si>
  <si>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</si>
  <si>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</si>
  <si>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</si>
  <si>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</si>
  <si>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</si>
  <si>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</si>
  <si>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</si>
  <si>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</si>
  <si>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</si>
  <si>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</si>
  <si>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</si>
  <si>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</si>
  <si>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</si>
  <si>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</si>
  <si>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</si>
  <si>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</si>
  <si>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</si>
  <si>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</si>
  <si>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</si>
  <si>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</si>
  <si>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</si>
  <si>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</si>
  <si>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</si>
  <si>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</si>
  <si>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</si>
  <si>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</si>
  <si>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</si>
  <si>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</si>
  <si>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</si>
  <si>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</si>
  <si>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</si>
  <si>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</si>
  <si>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</si>
  <si>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</si>
  <si>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</si>
  <si>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</si>
  <si>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</si>
  <si>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</si>
  <si>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</si>
  <si>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</si>
  <si>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</si>
  <si>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</si>
  <si>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</si>
  <si>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</si>
  <si>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</si>
  <si>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</si>
  <si>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</si>
  <si>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</si>
  <si>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</si>
  <si>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</si>
  <si>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</si>
  <si>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</si>
  <si>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</si>
  <si>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</si>
  <si>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</si>
  <si>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</si>
  <si>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</si>
  <si>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</si>
  <si>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</si>
  <si>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</si>
  <si>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</si>
  <si>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</si>
  <si>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</si>
  <si>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</si>
  <si>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</si>
  <si>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</si>
  <si>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</si>
  <si>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</si>
  <si>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</si>
  <si>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</si>
  <si>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</si>
  <si>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</si>
  <si>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</si>
  <si>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</si>
  <si>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</si>
  <si>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</si>
  <si>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</si>
  <si>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</si>
  <si>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</si>
  <si>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</si>
  <si>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</si>
  <si>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</si>
  <si>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</si>
  <si>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</si>
  <si>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</si>
  <si>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</si>
  <si>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</si>
  <si>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</si>
  <si>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</si>
  <si>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</si>
  <si>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</si>
  <si>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</si>
  <si>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</si>
  <si>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</si>
  <si>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</si>
  <si>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</si>
  <si>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</si>
  <si>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</si>
  <si>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</si>
  <si>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</si>
  <si>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</si>
  <si>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</si>
  <si>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</si>
  <si>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</si>
  <si>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</si>
  <si>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</si>
  <si>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</si>
  <si>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</si>
  <si>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</si>
  <si>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</si>
  <si>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</si>
  <si>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</si>
  <si>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</si>
  <si>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</si>
  <si>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</si>
  <si>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</si>
  <si>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</si>
  <si>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</si>
  <si>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</si>
  <si>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</si>
  <si>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</si>
  <si>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</si>
  <si>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</si>
  <si>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</si>
  <si>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</si>
  <si>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</si>
  <si>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</si>
  <si>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</si>
  <si>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</si>
  <si>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</si>
  <si>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</si>
  <si>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</si>
  <si>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</si>
  <si>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</si>
  <si>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</si>
  <si>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</si>
  <si>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</si>
  <si>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</si>
  <si>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</si>
  <si>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</si>
  <si>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</si>
  <si>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</si>
  <si>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</si>
  <si>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</si>
  <si>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</si>
  <si>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</si>
  <si>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</si>
  <si>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</si>
  <si>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</si>
  <si>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</si>
  <si>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</si>
  <si>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</si>
  <si>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</si>
  <si>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</si>
  <si>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</si>
  <si>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</si>
  <si>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</si>
  <si>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</si>
  <si>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</si>
  <si>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</si>
  <si>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</si>
  <si>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</si>
  <si>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</si>
  <si>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</si>
  <si>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</si>
  <si>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</si>
  <si>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</si>
  <si>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</si>
  <si>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</si>
  <si>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</si>
  <si>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</si>
  <si>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</si>
  <si>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</si>
  <si>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</si>
  <si>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</si>
  <si>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</si>
  <si>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</si>
  <si>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</si>
  <si>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</si>
  <si>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</si>
  <si>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</si>
  <si>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</si>
  <si>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</si>
  <si>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</si>
  <si>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</si>
  <si>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</si>
  <si>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</si>
  <si>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</si>
  <si>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</si>
  <si>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</si>
  <si>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</si>
  <si>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</si>
  <si>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</si>
  <si>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</si>
  <si>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</si>
  <si>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</si>
  <si>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</si>
  <si>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</si>
  <si>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</si>
  <si>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</si>
  <si>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</si>
  <si>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</si>
  <si>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</si>
  <si>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</si>
  <si>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</si>
  <si>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</si>
  <si>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</si>
  <si>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</si>
  <si>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</si>
  <si>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</si>
  <si>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</si>
  <si>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</si>
  <si>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</si>
  <si>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</si>
  <si>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</si>
  <si>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</si>
  <si>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</si>
  <si>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</si>
  <si>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</si>
  <si>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</si>
  <si>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</si>
  <si>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</si>
  <si>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</si>
  <si>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</si>
  <si>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</si>
  <si>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</si>
  <si>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</si>
  <si>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</si>
  <si>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</si>
  <si>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</si>
  <si>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</si>
  <si>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</si>
  <si>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</si>
  <si>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</si>
  <si>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</si>
  <si>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</si>
  <si>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</si>
  <si>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</si>
  <si>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</si>
  <si>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</si>
  <si>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</si>
  <si>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</si>
  <si>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</si>
  <si>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</si>
  <si>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</si>
  <si>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</si>
  <si>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</si>
  <si>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</si>
  <si>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</si>
  <si>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</si>
  <si>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</si>
  <si>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</si>
  <si>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</si>
  <si>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</si>
  <si>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</si>
  <si>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</si>
  <si>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</si>
  <si>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</si>
  <si>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</si>
  <si>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</si>
  <si>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</si>
  <si>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</si>
  <si>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</si>
  <si>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</si>
  <si>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</si>
  <si>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</si>
  <si>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</si>
  <si>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</si>
  <si>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</si>
  <si>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</si>
  <si>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</si>
  <si>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</si>
  <si>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</si>
  <si>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</si>
  <si>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</si>
  <si>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</si>
  <si>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</si>
  <si>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</si>
  <si>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</si>
  <si>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</si>
  <si>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</si>
  <si>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</si>
  <si>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</si>
  <si>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</si>
  <si>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</si>
  <si>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</si>
  <si>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</si>
  <si>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</si>
  <si>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</si>
  <si>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</si>
  <si>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</si>
  <si>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</si>
  <si>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</si>
  <si>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</si>
  <si>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</si>
  <si>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</si>
  <si>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</si>
  <si>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</si>
  <si>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</si>
  <si>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</si>
  <si>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</si>
  <si>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</si>
  <si>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</si>
  <si>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</si>
  <si>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</si>
  <si>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</si>
  <si>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</si>
  <si>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</si>
  <si>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</si>
  <si>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</si>
  <si>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</si>
  <si>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</si>
  <si>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</si>
  <si>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</si>
  <si>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</si>
  <si>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</si>
  <si>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</si>
  <si>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</si>
  <si>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</si>
  <si>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</si>
  <si>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</si>
  <si>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</si>
  <si>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</si>
  <si>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</si>
  <si>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</si>
  <si>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</si>
  <si>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</si>
  <si>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</si>
  <si>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</si>
  <si>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</si>
  <si>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</si>
  <si>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</si>
  <si>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</si>
  <si>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</si>
  <si>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</si>
  <si>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</si>
  <si>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</si>
  <si>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</si>
  <si>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</si>
  <si>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</si>
  <si>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</si>
  <si>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</si>
  <si>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</si>
  <si>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</si>
  <si>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</si>
  <si>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</si>
  <si>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</si>
  <si>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</si>
  <si>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</si>
  <si>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</si>
  <si>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</si>
  <si>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</si>
  <si>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</si>
  <si>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</si>
  <si>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</si>
  <si>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</si>
  <si>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</si>
  <si>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</si>
  <si>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</si>
  <si>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</si>
  <si>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</si>
  <si>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</si>
  <si>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</si>
  <si>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</si>
  <si>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</si>
  <si>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</si>
  <si>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</si>
  <si>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</si>
  <si>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</si>
  <si>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</si>
  <si>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</si>
  <si>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</si>
  <si>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</si>
  <si>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</si>
  <si>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</si>
  <si>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</si>
  <si>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</si>
  <si>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</si>
  <si>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</si>
  <si>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</si>
  <si>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</si>
  <si>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</si>
  <si>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</si>
  <si>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</si>
  <si>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</si>
  <si>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</si>
  <si>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</si>
  <si>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</si>
  <si>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</si>
  <si>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</si>
  <si>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</si>
  <si>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</si>
  <si>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</si>
  <si>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</si>
  <si>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</si>
  <si>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</si>
  <si>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</si>
  <si>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</si>
  <si>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</si>
  <si>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</si>
  <si>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</si>
  <si>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</si>
  <si>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</si>
  <si>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</si>
  <si>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</si>
  <si>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</si>
  <si>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</si>
  <si>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</si>
  <si>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</si>
  <si>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</si>
  <si>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</si>
  <si>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</si>
  <si>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</si>
  <si>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</si>
  <si>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</si>
  <si>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</si>
  <si>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</si>
  <si>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</si>
  <si>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</si>
  <si>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</si>
  <si>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</si>
  <si>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</si>
  <si>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</si>
  <si>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</si>
  <si>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</si>
  <si>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</si>
  <si>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</si>
  <si>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</si>
  <si>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</si>
  <si>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</si>
  <si>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</si>
  <si>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</si>
  <si>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</si>
  <si>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</si>
  <si>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</si>
  <si>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</si>
  <si>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</si>
  <si>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</si>
  <si>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</si>
  <si>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</si>
  <si>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</si>
  <si>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</si>
  <si>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</si>
  <si>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</si>
  <si>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</si>
  <si>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</si>
  <si>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</si>
  <si>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</si>
  <si>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</si>
  <si>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</si>
  <si>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</si>
  <si>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</si>
  <si>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</si>
  <si>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</si>
  <si>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</si>
  <si>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</si>
  <si>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</si>
  <si>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</si>
  <si>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</si>
  <si>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</si>
  <si>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</si>
  <si>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</si>
  <si>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</si>
  <si>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</si>
  <si>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</si>
  <si>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</si>
  <si>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</si>
  <si>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</si>
  <si>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</si>
  <si>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</si>
  <si>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</si>
  <si>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</si>
  <si>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</si>
  <si>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</si>
  <si>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</si>
  <si>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</si>
  <si>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</si>
  <si>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</si>
  <si>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</si>
  <si>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</si>
  <si>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</si>
  <si>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</si>
  <si>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</si>
  <si>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</si>
  <si>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</si>
  <si>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</si>
  <si>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</si>
  <si>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</si>
  <si>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</si>
  <si>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</si>
  <si>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</si>
  <si>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</si>
  <si>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</si>
  <si>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</si>
  <si>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</si>
  <si>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</si>
  <si>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</si>
  <si>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</si>
  <si>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</si>
  <si>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</si>
  <si>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</si>
  <si>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</si>
  <si>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</si>
  <si>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</si>
  <si>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</si>
  <si>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</si>
  <si>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</si>
  <si>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</si>
  <si>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</si>
  <si>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</si>
  <si>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</si>
  <si>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</si>
  <si>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</si>
  <si>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</si>
  <si>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</si>
  <si>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</si>
  <si>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</si>
  <si>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</si>
  <si>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</si>
  <si>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</si>
  <si>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</si>
  <si>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</si>
  <si>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</si>
  <si>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</si>
  <si>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</si>
  <si>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</si>
  <si>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</si>
  <si>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</si>
  <si>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</si>
  <si>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</si>
  <si>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</si>
  <si>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</si>
  <si>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</si>
  <si>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</si>
  <si>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</si>
  <si>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</si>
  <si>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</si>
  <si>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</si>
  <si>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</si>
  <si>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</si>
  <si>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</si>
  <si>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</si>
  <si>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</si>
  <si>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</si>
  <si>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</si>
  <si>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</si>
  <si>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</si>
  <si>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</si>
  <si>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</si>
  <si>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</si>
  <si>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</si>
  <si>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</si>
  <si>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</si>
  <si>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</si>
  <si>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</si>
  <si>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</si>
  <si>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</si>
  <si>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</si>
  <si>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</si>
  <si>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</si>
  <si>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</si>
  <si>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</si>
  <si>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</si>
  <si>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</si>
  <si>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</si>
  <si>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</si>
  <si>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</si>
  <si>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</si>
  <si>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</si>
  <si>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</si>
  <si>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</si>
  <si>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</si>
  <si>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</si>
  <si>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</si>
  <si>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</si>
  <si>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</si>
  <si>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</si>
  <si>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</si>
  <si>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</si>
  <si>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</si>
  <si>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</si>
  <si>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</si>
  <si>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</si>
  <si>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</si>
  <si>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</si>
  <si>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</si>
  <si>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</si>
  <si>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</si>
  <si>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</si>
  <si>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</si>
  <si>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</si>
  <si>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</si>
  <si>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</si>
  <si>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</si>
  <si>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</si>
  <si>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</si>
  <si>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</si>
  <si>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</si>
  <si>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</si>
  <si>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</si>
  <si>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</si>
  <si>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</si>
  <si>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</si>
  <si>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</si>
  <si>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</si>
  <si>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</si>
  <si>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</si>
  <si>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</si>
  <si>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</si>
  <si>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</si>
  <si>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</si>
  <si>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</si>
  <si>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</si>
  <si>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</si>
  <si>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</si>
  <si>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</si>
  <si>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</si>
  <si>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</si>
  <si>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</si>
  <si>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</si>
  <si>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</si>
  <si>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</si>
  <si>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</si>
  <si>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</si>
  <si>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</si>
  <si>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</si>
  <si>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</si>
  <si>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</si>
  <si>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</si>
  <si>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</si>
  <si>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</si>
  <si>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</si>
  <si>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</si>
  <si>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</si>
  <si>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</si>
  <si>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</si>
  <si>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</si>
  <si>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</si>
  <si>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</si>
  <si>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</si>
  <si>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</si>
  <si>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</si>
  <si>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</si>
  <si>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</si>
  <si>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</si>
  <si>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</si>
  <si>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</si>
  <si>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</si>
  <si>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</si>
  <si>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</si>
  <si>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</si>
  <si>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</si>
  <si>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</si>
  <si>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</si>
  <si>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</si>
  <si>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</si>
  <si>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</si>
  <si>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</si>
  <si>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</si>
  <si>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</si>
  <si>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</si>
  <si>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</si>
  <si>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</si>
  <si>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</si>
  <si>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</si>
  <si>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</si>
  <si>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</si>
  <si>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</si>
  <si>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</si>
  <si>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</si>
  <si>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</si>
  <si>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</si>
  <si>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</si>
  <si>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</si>
  <si>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</si>
  <si>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</si>
  <si>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</si>
  <si>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</si>
  <si>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</si>
  <si>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</si>
  <si>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</si>
  <si>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</si>
  <si>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</si>
  <si>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</si>
  <si>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</si>
  <si>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</si>
  <si>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</si>
  <si>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</si>
  <si>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</si>
  <si>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</si>
  <si>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</si>
  <si>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</si>
  <si>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</si>
  <si>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</si>
  <si>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</si>
  <si>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</si>
  <si>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</si>
  <si>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</si>
  <si>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</si>
  <si>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</si>
  <si>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</si>
  <si>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</si>
  <si>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</si>
  <si>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</si>
  <si>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</si>
  <si>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</si>
  <si>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</si>
  <si>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</si>
  <si>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</si>
  <si>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</si>
  <si>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</si>
  <si>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</si>
  <si>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</si>
  <si>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</si>
  <si>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</si>
  <si>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</si>
  <si>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</si>
  <si>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</si>
  <si>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</si>
  <si>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</si>
  <si>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</si>
  <si>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</si>
  <si>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</si>
  <si>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</si>
  <si>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</si>
  <si>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</si>
  <si>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</si>
  <si>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</si>
  <si>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</si>
  <si>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</si>
  <si>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</si>
  <si>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</si>
  <si>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</si>
  <si>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</si>
  <si>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</si>
  <si>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</si>
  <si>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</si>
  <si>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</si>
  <si>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</si>
  <si>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</si>
  <si>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</si>
  <si>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</si>
  <si>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</si>
  <si>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</si>
  <si>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</si>
  <si>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</si>
  <si>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</si>
  <si>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</si>
  <si>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</si>
  <si>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</si>
  <si>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</si>
  <si>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</si>
  <si>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</si>
  <si>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</si>
  <si>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</si>
  <si>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</si>
  <si>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</si>
  <si>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</si>
  <si>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</si>
  <si>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</si>
  <si>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</si>
  <si>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</si>
  <si>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</si>
  <si>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</si>
  <si>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</si>
  <si>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</si>
  <si>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</si>
  <si>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</si>
  <si>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</si>
  <si>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</si>
  <si>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</si>
  <si>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</si>
  <si>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</si>
  <si>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</si>
  <si>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</si>
  <si>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</si>
  <si>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</si>
  <si>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</si>
  <si>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</si>
  <si>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</si>
  <si>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</si>
  <si>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</si>
  <si>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</si>
  <si>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</si>
  <si>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</si>
  <si>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</si>
  <si>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</si>
  <si>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</si>
  <si>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</si>
  <si>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</si>
  <si>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</si>
  <si>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</si>
  <si>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</si>
  <si>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</si>
  <si>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</si>
  <si>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</si>
  <si>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</si>
  <si>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</si>
  <si>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</si>
  <si>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</si>
  <si>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</si>
  <si>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</si>
  <si>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</si>
  <si>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</si>
  <si>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</si>
  <si>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</si>
  <si>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</si>
  <si>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</si>
  <si>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</si>
  <si>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</si>
  <si>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</si>
  <si>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</si>
  <si>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</si>
  <si>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</si>
  <si>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</si>
  <si>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</si>
  <si>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</si>
  <si>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</si>
  <si>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</si>
  <si>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</si>
  <si>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</si>
  <si>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</si>
  <si>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</si>
  <si>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</si>
  <si>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</si>
  <si>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</si>
  <si>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</si>
  <si>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</si>
  <si>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</si>
  <si>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</si>
  <si>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</si>
  <si>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</si>
  <si>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</si>
  <si>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</si>
  <si>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</si>
  <si>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</si>
  <si>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</si>
  <si>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</si>
  <si>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</si>
  <si>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</si>
  <si>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</si>
  <si>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</si>
  <si>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</si>
  <si>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</si>
  <si>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</si>
  <si>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</si>
  <si>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</si>
  <si>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</si>
  <si>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</si>
  <si>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</si>
  <si>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</si>
  <si>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</si>
  <si>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</si>
  <si>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</si>
  <si>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</si>
  <si>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</si>
  <si>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</si>
  <si>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</si>
  <si>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</si>
  <si>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</si>
  <si>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</si>
  <si>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</si>
  <si>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</si>
  <si>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</si>
  <si>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</si>
  <si>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</si>
  <si>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</si>
  <si>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</si>
  <si>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</si>
  <si>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</si>
  <si>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</si>
  <si>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</si>
  <si>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</si>
  <si>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</si>
  <si>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</si>
  <si>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</si>
  <si>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</si>
  <si>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</si>
  <si>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</si>
  <si>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</si>
  <si>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</si>
  <si>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</si>
  <si>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</si>
  <si>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</si>
  <si>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</si>
  <si>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</si>
  <si>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</si>
  <si>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</si>
  <si>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</si>
  <si>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</si>
  <si>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</si>
  <si>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</si>
  <si>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</si>
  <si>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</si>
  <si>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</si>
  <si>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</si>
  <si>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</si>
  <si>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</si>
  <si>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</si>
  <si>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</si>
  <si>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</si>
  <si>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</si>
  <si>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</si>
  <si>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</si>
  <si>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</si>
  <si>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</si>
  <si>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</si>
  <si>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</si>
  <si>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</si>
  <si>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</si>
  <si>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</si>
  <si>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</si>
  <si>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</si>
  <si>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</si>
  <si>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</si>
  <si>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</si>
  <si>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</si>
  <si>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</si>
  <si>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</si>
  <si>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</si>
  <si>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</si>
  <si>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</si>
  <si>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</si>
  <si>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</si>
  <si>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</si>
  <si>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</si>
  <si>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</si>
  <si>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</si>
  <si>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</si>
  <si>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</si>
  <si>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</si>
  <si>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</si>
  <si>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</si>
  <si>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</si>
  <si>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</si>
  <si>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</si>
  <si>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</si>
  <si>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</si>
  <si>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</si>
  <si>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</si>
  <si>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</si>
  <si>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</si>
  <si>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</si>
  <si>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</si>
  <si>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</si>
  <si>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</si>
  <si>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</si>
  <si>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</si>
  <si>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</si>
  <si>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</si>
  <si>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</si>
  <si>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</si>
  <si>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</si>
  <si>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</si>
  <si>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</si>
  <si>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</si>
  <si>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</si>
  <si>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</si>
  <si>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</si>
  <si>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</si>
  <si>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</si>
  <si>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</si>
  <si>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</si>
  <si>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</si>
  <si>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</si>
  <si>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</si>
  <si>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</si>
  <si>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</si>
  <si>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</si>
  <si>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</si>
  <si>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</si>
  <si>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</si>
  <si>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</si>
  <si>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</si>
  <si>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</si>
  <si>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</si>
  <si>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</si>
  <si>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</si>
  <si>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</si>
  <si>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</si>
  <si>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</si>
  <si>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</si>
  <si>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</si>
  <si>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</si>
  <si>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</si>
  <si>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</si>
  <si>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</si>
  <si>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</si>
  <si>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</si>
  <si>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</si>
  <si>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</si>
  <si>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</si>
  <si>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</si>
  <si>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</si>
  <si>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</si>
  <si>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</si>
  <si>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</si>
  <si>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</si>
  <si>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</si>
  <si>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</si>
  <si>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</si>
  <si>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</si>
  <si>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</si>
  <si>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</si>
  <si>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</si>
  <si>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</si>
  <si>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</si>
  <si>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</si>
  <si>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</si>
  <si>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</si>
  <si>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</si>
  <si>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</si>
  <si>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</si>
  <si>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</si>
  <si>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</si>
  <si>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</si>
  <si>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</si>
  <si>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</si>
  <si>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</si>
  <si>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</si>
  <si>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</si>
  <si>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</si>
  <si>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</si>
  <si>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</si>
  <si>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</si>
  <si>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</si>
  <si>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</si>
  <si>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</si>
  <si>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</si>
  <si>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</si>
  <si>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</si>
  <si>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</si>
  <si>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</si>
  <si>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</si>
  <si>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</si>
  <si>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</si>
  <si>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</si>
  <si>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</si>
  <si>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</si>
  <si>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</si>
  <si>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</si>
  <si>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</si>
  <si>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</si>
  <si>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</si>
  <si>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</si>
  <si>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</si>
  <si>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</si>
  <si>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</si>
  <si>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</si>
  <si>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</si>
  <si>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</si>
  <si>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</si>
  <si>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</si>
  <si>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</si>
  <si>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</si>
  <si>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</si>
  <si>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</si>
  <si>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</si>
  <si>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</si>
  <si>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</si>
  <si>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</si>
  <si>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</si>
  <si>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</si>
  <si>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</si>
  <si>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</si>
  <si>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</si>
  <si>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</si>
  <si>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</si>
  <si>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</si>
  <si>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</si>
  <si>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</si>
  <si>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</si>
  <si>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</si>
  <si>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</si>
  <si>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</si>
  <si>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</si>
  <si>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</si>
  <si>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</si>
  <si>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</si>
  <si>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</si>
  <si>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</si>
  <si>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</si>
  <si>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</si>
  <si>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</si>
  <si>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</si>
  <si>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</si>
  <si>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</si>
  <si>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</si>
  <si>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</si>
  <si>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</si>
  <si>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</si>
  <si>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</si>
  <si>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</si>
  <si>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</si>
  <si>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</si>
  <si>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</si>
  <si>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</si>
  <si>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</si>
  <si>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</si>
  <si>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</si>
  <si>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</si>
  <si>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</si>
  <si>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</si>
  <si>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</si>
  <si>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</si>
  <si>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</si>
  <si>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</si>
  <si>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</si>
  <si>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</si>
  <si>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</si>
  <si>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</si>
  <si>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</si>
  <si>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</si>
  <si>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</si>
  <si>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</si>
  <si>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</si>
  <si>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</si>
  <si>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</si>
  <si>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</si>
  <si>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</si>
  <si>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</si>
  <si>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</si>
  <si>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</si>
  <si>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</si>
  <si>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</si>
  <si>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</si>
  <si>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</si>
  <si>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</si>
  <si>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</si>
  <si>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</si>
  <si>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</si>
  <si>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</si>
  <si>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</si>
  <si>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</si>
  <si>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</si>
  <si>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</si>
  <si>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</si>
  <si>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</si>
  <si>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</si>
  <si>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</si>
  <si>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</si>
  <si>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</si>
  <si>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</si>
  <si>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</si>
  <si>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</si>
  <si>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</si>
  <si>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</si>
  <si>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</si>
  <si>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</si>
  <si>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</si>
  <si>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</si>
  <si>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</si>
  <si>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</si>
  <si>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</si>
  <si>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</si>
  <si>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</si>
  <si>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</si>
  <si>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</si>
  <si>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</si>
  <si>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</si>
  <si>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</si>
  <si>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</si>
  <si>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</si>
  <si>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</si>
  <si>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</si>
  <si>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</si>
  <si>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</si>
  <si>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</si>
  <si>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</si>
  <si>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</si>
  <si>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</si>
  <si>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</si>
  <si>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</si>
  <si>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</si>
  <si>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</si>
  <si>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</si>
  <si>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</si>
  <si>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</si>
  <si>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</si>
  <si>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</si>
  <si>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</si>
  <si>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</si>
  <si>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</si>
  <si>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</si>
  <si>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</si>
  <si>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</si>
  <si>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</si>
  <si>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</si>
  <si>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</si>
  <si>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</si>
  <si>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</si>
  <si>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</si>
  <si>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</si>
  <si>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</si>
  <si>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</si>
  <si>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</si>
  <si>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</si>
  <si>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</si>
  <si>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</si>
  <si>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</si>
  <si>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</si>
  <si>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</si>
  <si>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</si>
  <si>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</si>
  <si>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</si>
  <si>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</si>
  <si>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</si>
  <si>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</si>
  <si>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</si>
  <si>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</si>
  <si>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</si>
  <si>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</si>
  <si>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</si>
  <si>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</si>
  <si>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</si>
  <si>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</si>
  <si>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</si>
  <si>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</si>
  <si>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</si>
  <si>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</si>
  <si>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</si>
  <si>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</si>
  <si>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</si>
  <si>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</si>
  <si>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</si>
  <si>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</si>
  <si>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</si>
  <si>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</si>
  <si>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</si>
  <si>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</si>
  <si>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</si>
  <si>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</si>
  <si>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</si>
  <si>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</si>
  <si>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</si>
  <si>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</si>
  <si>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</si>
  <si>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</si>
  <si>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</si>
  <si>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</si>
  <si>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</si>
  <si>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</si>
  <si>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</si>
  <si>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</si>
  <si>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</si>
  <si>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</si>
  <si>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</si>
  <si>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</si>
  <si>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</si>
  <si>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</si>
  <si>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</si>
  <si>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</si>
  <si>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</si>
  <si>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</si>
  <si>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</si>
  <si>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</si>
  <si>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</si>
  <si>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</si>
  <si>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</si>
  <si>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</si>
  <si>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</si>
  <si>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</si>
  <si>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</si>
  <si>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</si>
  <si>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</si>
  <si>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</si>
  <si>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</si>
  <si>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</si>
  <si>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</si>
  <si>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</si>
  <si>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</si>
  <si>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</si>
  <si>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</si>
  <si>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</si>
  <si>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</si>
  <si>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</si>
  <si>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</si>
  <si>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</si>
  <si>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</si>
  <si>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</si>
  <si>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</si>
  <si>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</si>
  <si>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</si>
  <si>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</si>
  <si>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</si>
  <si>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</si>
  <si>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</si>
  <si>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</si>
  <si>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</si>
  <si>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</si>
  <si>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</si>
  <si>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</si>
  <si>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</si>
  <si>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</si>
  <si>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</si>
  <si>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</si>
  <si>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</si>
  <si>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</si>
  <si>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</si>
  <si>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</si>
  <si>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</si>
  <si>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</si>
  <si>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</si>
  <si>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</si>
  <si>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</si>
  <si>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</si>
  <si>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</si>
  <si>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</si>
  <si>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</si>
  <si>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</si>
  <si>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</si>
  <si>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</si>
  <si>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</si>
  <si>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</si>
  <si>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</si>
  <si>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</si>
  <si>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</si>
  <si>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</si>
  <si>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</si>
  <si>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</si>
  <si>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</si>
  <si>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</si>
  <si>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</si>
  <si>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</si>
  <si>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</si>
  <si>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</si>
  <si>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</si>
  <si>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</si>
  <si>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</si>
  <si>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</si>
  <si>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</si>
  <si>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</si>
  <si>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</si>
  <si>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</si>
  <si>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</si>
  <si>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</si>
  <si>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</si>
  <si>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</si>
  <si>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</si>
  <si>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</si>
  <si>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</si>
  <si>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</si>
  <si>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</si>
  <si>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</si>
  <si>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</si>
  <si>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</si>
  <si>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</si>
  <si>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</si>
  <si>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</si>
  <si>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</si>
  <si>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</si>
  <si>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</si>
  <si>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</si>
  <si>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</si>
  <si>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</si>
  <si>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</si>
  <si>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</si>
  <si>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</si>
  <si>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</si>
  <si>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</si>
  <si>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</si>
  <si>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</si>
  <si>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</si>
  <si>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</si>
  <si>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</si>
  <si>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</si>
  <si>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</si>
  <si>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</si>
  <si>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</si>
  <si>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</si>
  <si>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</si>
  <si>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</si>
  <si>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</si>
  <si>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</si>
  <si>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</si>
  <si>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</si>
  <si>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</si>
  <si>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</si>
  <si>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</si>
  <si>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</si>
  <si>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</si>
  <si>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</si>
  <si>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</si>
  <si>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</si>
  <si>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</si>
  <si>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</si>
  <si>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</si>
  <si>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</si>
  <si>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</si>
  <si>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</si>
  <si>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</si>
  <si>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</si>
  <si>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</si>
  <si>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</si>
  <si>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</si>
  <si>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</si>
  <si>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</si>
  <si>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</si>
  <si>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</si>
  <si>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</si>
  <si>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</si>
  <si>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</si>
  <si>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</si>
  <si>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</si>
  <si>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</si>
  <si>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</si>
  <si>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</si>
  <si>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</si>
  <si>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</si>
  <si>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</si>
  <si>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</si>
  <si>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</si>
  <si>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</si>
  <si>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</si>
  <si>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</si>
  <si>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</si>
  <si>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</si>
  <si>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</si>
  <si>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</si>
  <si>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</si>
  <si>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</si>
  <si>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</si>
  <si>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</si>
  <si>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</si>
  <si>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</si>
  <si>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</si>
  <si>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</si>
  <si>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</si>
  <si>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</si>
  <si>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</si>
  <si>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</si>
  <si>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</si>
  <si>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</si>
  <si>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</si>
  <si>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</si>
  <si>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</si>
  <si>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</si>
  <si>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</si>
  <si>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</si>
  <si>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</si>
  <si>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</si>
  <si>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</si>
  <si>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</si>
  <si>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</si>
  <si>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</si>
  <si>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</si>
  <si>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</si>
  <si>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</si>
  <si>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</si>
  <si>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</si>
  <si>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</si>
  <si>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</si>
  <si>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</si>
  <si>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</si>
  <si>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</si>
  <si>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</si>
  <si>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</si>
  <si>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</si>
  <si>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</si>
  <si>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</si>
  <si>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</si>
  <si>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</si>
  <si>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</si>
  <si>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</si>
  <si>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</si>
  <si>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</si>
  <si>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</si>
  <si>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</si>
  <si>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</si>
  <si>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</si>
  <si>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</si>
  <si>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</si>
  <si>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</si>
  <si>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</si>
  <si>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</si>
  <si>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</si>
  <si>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</si>
  <si>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</si>
  <si>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</si>
  <si>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</si>
  <si>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</si>
  <si>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</si>
  <si>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</si>
  <si>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</si>
  <si>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</si>
  <si>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</si>
  <si>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</si>
  <si>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</si>
  <si>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</si>
  <si>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</si>
  <si>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</si>
  <si>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</si>
  <si>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</si>
  <si>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</si>
  <si>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</si>
  <si>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</si>
  <si>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</si>
  <si>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</si>
  <si>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</si>
  <si>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</si>
  <si>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</si>
  <si>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</si>
  <si>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</si>
  <si>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</si>
  <si>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</si>
  <si>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</si>
  <si>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</si>
  <si>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</si>
  <si>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</si>
  <si>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</si>
  <si>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</si>
  <si>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</si>
  <si>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</si>
  <si>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</si>
  <si>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</si>
  <si>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</si>
  <si>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</si>
  <si>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</si>
  <si>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</si>
  <si>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</si>
  <si>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</si>
  <si>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</si>
  <si>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</si>
  <si>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</si>
  <si>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</si>
  <si>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</si>
  <si>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</si>
  <si>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</si>
  <si>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</si>
  <si>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</si>
  <si>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</si>
  <si>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</si>
  <si>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</si>
  <si>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</si>
  <si>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</si>
  <si>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</si>
  <si>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</si>
  <si>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</si>
  <si>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</si>
  <si>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</si>
  <si>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</si>
  <si>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</si>
  <si>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</si>
  <si>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</si>
  <si>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</si>
  <si>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</si>
  <si>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</si>
  <si>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</si>
  <si>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</si>
  <si>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</si>
  <si>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</si>
  <si>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</si>
  <si>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</si>
  <si>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</si>
  <si>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</si>
  <si>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</si>
  <si>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</si>
  <si>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</si>
  <si>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</si>
  <si>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</si>
  <si>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</si>
  <si>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</si>
  <si>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</si>
  <si>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</si>
  <si>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</si>
  <si>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</si>
  <si>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</si>
  <si>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</si>
  <si>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</si>
  <si>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</si>
  <si>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</si>
  <si>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</si>
  <si>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</si>
  <si>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</si>
  <si>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</si>
  <si>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</si>
  <si>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</si>
  <si>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</si>
  <si>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</si>
  <si>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</si>
  <si>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</si>
  <si>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</si>
  <si>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</si>
  <si>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</si>
  <si>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</si>
  <si>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</si>
  <si>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</si>
  <si>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</si>
  <si>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</si>
  <si>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</si>
  <si>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</si>
  <si>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</si>
  <si>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</si>
  <si>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</si>
  <si>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</si>
  <si>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</si>
  <si>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</si>
  <si>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</si>
  <si>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</si>
  <si>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</si>
  <si>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</si>
  <si>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</si>
  <si>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</si>
  <si>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</si>
  <si>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</si>
  <si>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</si>
  <si>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</si>
  <si>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</si>
  <si>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</si>
  <si>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</si>
  <si>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</si>
  <si>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</si>
  <si>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</si>
  <si>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</si>
  <si>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</si>
  <si>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</si>
  <si>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</si>
  <si>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</si>
  <si>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</si>
  <si>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</si>
  <si>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</si>
  <si>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</si>
  <si>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</si>
  <si>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</si>
  <si>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</si>
  <si>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</si>
  <si>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</si>
  <si>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</si>
  <si>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</si>
  <si>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</si>
  <si>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</si>
  <si>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</si>
  <si>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</si>
  <si>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</si>
  <si>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</si>
  <si>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</si>
  <si>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</si>
  <si>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</si>
  <si>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</si>
  <si>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</si>
  <si>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</si>
  <si>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</si>
  <si>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</si>
  <si>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</si>
  <si>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</si>
  <si>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</si>
  <si>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</si>
  <si>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</si>
  <si>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</si>
  <si>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</si>
  <si>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</si>
  <si>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</si>
  <si>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</si>
  <si>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</si>
  <si>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</si>
  <si>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</si>
  <si>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</si>
  <si>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</si>
  <si>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</si>
  <si>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</si>
  <si>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</si>
  <si>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</si>
  <si>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</si>
  <si>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</si>
  <si>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</si>
  <si>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</si>
  <si>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</si>
  <si>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</si>
  <si>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</si>
  <si>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</si>
  <si>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</si>
  <si>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</si>
  <si>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</si>
  <si>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</si>
  <si>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</si>
  <si>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</si>
  <si>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</si>
  <si>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</si>
  <si>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</si>
  <si>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</si>
  <si>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</si>
  <si>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</si>
  <si>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</si>
  <si>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</si>
  <si>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</si>
  <si>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</si>
  <si>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</si>
  <si>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</si>
  <si>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</si>
  <si>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</si>
  <si>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</si>
  <si>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</si>
  <si>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</si>
  <si>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</si>
  <si>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</si>
  <si>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</si>
  <si>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</si>
  <si>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</si>
  <si>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</si>
  <si>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</si>
  <si>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</si>
  <si>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</si>
  <si>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</si>
  <si>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</si>
  <si>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</si>
  <si>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</si>
  <si>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</si>
  <si>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</si>
  <si>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</si>
  <si>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</si>
  <si>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</si>
  <si>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</si>
  <si>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</si>
  <si>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</si>
  <si>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</si>
  <si>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</si>
  <si>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</si>
  <si>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</si>
  <si>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</si>
  <si>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</si>
  <si>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</si>
  <si>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</si>
  <si>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</si>
  <si>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</si>
  <si>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</si>
  <si>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</si>
  <si>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</si>
  <si>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</si>
  <si>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</si>
  <si>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</si>
  <si>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</si>
  <si>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</si>
  <si>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</si>
  <si>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</si>
  <si>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</si>
  <si>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</si>
  <si>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</si>
  <si>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</si>
  <si>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</si>
  <si>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</si>
  <si>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</si>
  <si>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</si>
  <si>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</si>
  <si>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</si>
  <si>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</si>
  <si>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</si>
  <si>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</si>
  <si>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</si>
  <si>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</si>
  <si>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</si>
  <si>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</si>
  <si>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</si>
  <si>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</si>
  <si>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</si>
  <si>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</si>
  <si>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</si>
  <si>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</si>
  <si>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</si>
  <si>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</si>
  <si>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</si>
  <si>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</si>
  <si>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</si>
  <si>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</si>
  <si>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</si>
  <si>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</si>
  <si>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</si>
  <si>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</si>
  <si>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</si>
  <si>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</si>
  <si>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</si>
  <si>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</si>
  <si>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</si>
  <si>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</si>
  <si>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</si>
  <si>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</si>
  <si>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</si>
  <si>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</si>
  <si>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</si>
  <si>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</si>
  <si>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</si>
  <si>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</si>
  <si>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</si>
  <si>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</si>
  <si>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</si>
  <si>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</si>
  <si>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</si>
  <si>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</si>
  <si>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</si>
  <si>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</si>
  <si>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</si>
  <si>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</si>
  <si>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</si>
  <si>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</si>
  <si>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</si>
  <si>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</si>
  <si>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</si>
  <si>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</si>
  <si>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</si>
  <si>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</si>
  <si>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</si>
  <si>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</si>
  <si>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</si>
  <si>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</si>
  <si>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</si>
  <si>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</si>
  <si>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</si>
  <si>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</si>
  <si>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</si>
  <si>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</si>
  <si>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</si>
  <si>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</si>
  <si>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</si>
  <si>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</si>
  <si>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</si>
  <si>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</si>
  <si>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</si>
  <si>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</si>
  <si>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</si>
  <si>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</si>
  <si>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</si>
  <si>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</si>
  <si>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</si>
  <si>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</si>
  <si>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</si>
  <si>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</si>
  <si>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</si>
  <si>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</si>
  <si>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</si>
  <si>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</si>
  <si>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</si>
  <si>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</si>
  <si>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</si>
  <si>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</si>
  <si>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</si>
  <si>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</si>
  <si>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</si>
  <si>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</si>
  <si>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</si>
  <si>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</si>
  <si>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</si>
  <si>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</si>
  <si>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</si>
  <si>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</si>
  <si>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</si>
  <si>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</si>
  <si>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</si>
  <si>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</si>
  <si>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</si>
  <si>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</si>
  <si>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</si>
  <si>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</si>
  <si>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</si>
  <si>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</si>
  <si>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</si>
  <si>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</si>
  <si>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</si>
  <si>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</si>
  <si>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</si>
  <si>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</si>
  <si>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</si>
  <si>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</si>
  <si>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</si>
  <si>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</si>
  <si>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</si>
  <si>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</si>
  <si>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</si>
  <si>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</si>
  <si>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</si>
  <si>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</si>
  <si>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</si>
  <si>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</si>
  <si>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</si>
  <si>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</si>
  <si>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</si>
  <si>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</si>
  <si>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</si>
  <si>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</si>
  <si>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</si>
  <si>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</si>
  <si>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</si>
  <si>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</si>
  <si>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</si>
  <si>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</si>
  <si>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</si>
  <si>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</si>
  <si>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</si>
  <si>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</si>
  <si>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</si>
  <si>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</si>
  <si>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</si>
  <si>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</si>
  <si>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</si>
  <si>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</si>
  <si>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</si>
  <si>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</si>
  <si>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</si>
  <si>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</si>
  <si>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</si>
  <si>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</si>
  <si>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</si>
  <si>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</si>
  <si>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</si>
  <si>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</si>
  <si>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</si>
  <si>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</si>
  <si>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</si>
  <si>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</si>
  <si>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</si>
  <si>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</si>
  <si>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</si>
  <si>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</si>
  <si>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</si>
  <si>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</si>
  <si>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</si>
  <si>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</si>
  <si>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</si>
  <si>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</si>
  <si>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</si>
  <si>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</si>
  <si>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</si>
  <si>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</si>
  <si>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</si>
  <si>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</si>
  <si>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</si>
  <si>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</si>
  <si>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</si>
  <si>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</si>
  <si>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</si>
  <si>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</si>
  <si>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</si>
  <si>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</si>
  <si>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</si>
  <si>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</si>
  <si>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</si>
  <si>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</si>
  <si>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</si>
  <si>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</si>
  <si>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</si>
  <si>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</si>
  <si>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</si>
  <si>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</si>
  <si>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</si>
  <si>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</si>
  <si>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</si>
  <si>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</si>
  <si>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</si>
  <si>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</si>
  <si>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</si>
  <si>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</si>
  <si>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</si>
  <si>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</si>
  <si>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</si>
  <si>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</si>
  <si>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</si>
  <si>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</si>
  <si>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</si>
  <si>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</si>
  <si>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</si>
  <si>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</si>
  <si>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</si>
  <si>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</si>
  <si>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</si>
  <si>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</si>
  <si>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</si>
  <si>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</si>
  <si>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</si>
  <si>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</si>
  <si>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</si>
  <si>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</si>
  <si>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</si>
  <si>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</si>
  <si>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</si>
  <si>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</si>
  <si>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</si>
  <si>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</si>
  <si>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</si>
  <si>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</si>
  <si>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</si>
  <si>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</si>
  <si>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</si>
  <si>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</si>
  <si>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</si>
  <si>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</si>
  <si>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</si>
  <si>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</si>
  <si>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</si>
  <si>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</si>
  <si>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</si>
  <si>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</si>
  <si>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</si>
  <si>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</si>
  <si>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</si>
  <si>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</si>
  <si>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</si>
  <si>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</si>
  <si>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</si>
  <si>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</si>
  <si>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</si>
  <si>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</si>
  <si>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</si>
  <si>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</si>
  <si>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</si>
  <si>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</si>
  <si>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</si>
  <si>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</si>
  <si>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</si>
  <si>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</si>
  <si>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</si>
  <si>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</si>
  <si>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</si>
  <si>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</si>
  <si>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</si>
  <si>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</si>
  <si>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</si>
  <si>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</si>
  <si>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</si>
  <si>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</si>
  <si>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</si>
  <si>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</si>
  <si>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</si>
  <si>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</si>
  <si>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</si>
  <si>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</si>
  <si>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</si>
  <si>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</si>
  <si>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</si>
  <si>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</si>
  <si>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</si>
  <si>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</si>
  <si>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</si>
  <si>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</si>
  <si>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</si>
  <si>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</si>
  <si>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</si>
  <si>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</si>
  <si>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</si>
  <si>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</si>
  <si>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</si>
  <si>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</si>
  <si>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</si>
  <si>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</si>
  <si>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</si>
  <si>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</si>
  <si>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</si>
  <si>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</si>
  <si>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</si>
  <si>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</si>
  <si>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</si>
  <si>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</si>
  <si>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</si>
  <si>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</si>
  <si>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</si>
  <si>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</si>
  <si>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</si>
  <si>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</si>
  <si>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</si>
  <si>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</si>
  <si>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</si>
  <si>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</si>
  <si>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</si>
  <si>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</si>
  <si>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</si>
  <si>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</si>
  <si>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</si>
  <si>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</si>
  <si>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</si>
  <si>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</si>
  <si>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</si>
  <si>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</si>
  <si>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</si>
  <si>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</si>
  <si>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</si>
  <si>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</si>
  <si>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</si>
  <si>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</si>
  <si>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</si>
  <si>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</si>
  <si>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</si>
  <si>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</si>
  <si>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</si>
  <si>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</si>
  <si>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</si>
  <si>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</si>
  <si>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</si>
  <si>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</si>
  <si>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</si>
  <si>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</si>
  <si>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</si>
  <si>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</si>
  <si>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</si>
  <si>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</si>
  <si>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</si>
  <si>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</si>
  <si>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</si>
  <si>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</si>
  <si>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</si>
  <si>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</si>
  <si>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</si>
  <si>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</si>
  <si>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</si>
  <si>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</si>
  <si>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</si>
  <si>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</si>
  <si>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</si>
  <si>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</si>
  <si>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</si>
  <si>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</si>
  <si>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</si>
  <si>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</si>
  <si>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</si>
  <si>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</si>
  <si>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</si>
  <si>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</si>
  <si>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</si>
  <si>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</si>
  <si>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</si>
  <si>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</si>
  <si>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</si>
  <si>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</si>
  <si>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</si>
  <si>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</si>
  <si>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</si>
  <si>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</si>
  <si>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</si>
  <si>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</si>
  <si>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</si>
  <si>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</si>
  <si>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</si>
  <si>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</si>
  <si>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</si>
  <si>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</si>
  <si>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</si>
  <si>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</si>
  <si>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</si>
  <si>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</si>
  <si>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</si>
  <si>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</si>
  <si>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</si>
  <si>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</si>
  <si>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</si>
  <si>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</si>
  <si>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</si>
  <si>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</si>
  <si>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</si>
  <si>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</si>
  <si>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</si>
  <si>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</si>
  <si>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</si>
  <si>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</si>
  <si>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</si>
  <si>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</si>
  <si>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</si>
  <si>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</si>
  <si>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</si>
  <si>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</si>
  <si>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</si>
  <si>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</si>
  <si>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</si>
  <si>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</si>
  <si>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</si>
  <si>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</si>
  <si>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</si>
  <si>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</si>
  <si>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</si>
  <si>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</si>
  <si>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</si>
  <si>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</si>
  <si>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</si>
  <si>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</si>
  <si>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</si>
  <si>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</si>
  <si>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</si>
  <si>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</si>
  <si>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</si>
  <si>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</si>
  <si>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</si>
  <si>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</si>
  <si>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</si>
  <si>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</si>
  <si>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</si>
  <si>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</si>
  <si>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</si>
  <si>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</si>
  <si>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</si>
  <si>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</si>
  <si>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</si>
  <si>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</si>
  <si>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</si>
  <si>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</si>
  <si>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</si>
  <si>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</si>
  <si>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</si>
  <si>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</si>
  <si>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</si>
  <si>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</si>
  <si>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</si>
  <si>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</si>
  <si>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</si>
  <si>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</si>
  <si>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</si>
  <si>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</si>
  <si>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</si>
  <si>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</si>
  <si>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</si>
  <si>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</si>
  <si>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</si>
  <si>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</si>
  <si>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</si>
  <si>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</si>
  <si>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</si>
  <si>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</si>
  <si>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</si>
  <si>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</si>
  <si>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</si>
  <si>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</si>
  <si>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</si>
  <si>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</si>
  <si>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</si>
  <si>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</si>
  <si>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</si>
  <si>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</si>
  <si>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</si>
  <si>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</si>
  <si>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</si>
  <si>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</si>
  <si>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</si>
  <si>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</si>
  <si>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</si>
  <si>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</si>
  <si>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</si>
  <si>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</si>
  <si>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</si>
  <si>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</si>
  <si>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</si>
  <si>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</si>
  <si>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</si>
  <si>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</si>
  <si>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</si>
  <si>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</si>
  <si>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</si>
  <si>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</si>
  <si>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</si>
  <si>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</si>
  <si>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</si>
  <si>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</si>
  <si>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</si>
  <si>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</si>
  <si>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</si>
  <si>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</si>
  <si>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</si>
  <si>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</si>
  <si>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</si>
  <si>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</si>
  <si>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</si>
  <si>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</si>
  <si>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</si>
  <si>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</si>
  <si>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</si>
  <si>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</si>
  <si>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</si>
  <si>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</si>
  <si>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</si>
  <si>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</si>
  <si>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</si>
  <si>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</si>
  <si>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</si>
  <si>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</si>
  <si>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</si>
  <si>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</si>
  <si>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</si>
  <si>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</si>
  <si>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</si>
  <si>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</si>
  <si>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</si>
  <si>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</si>
  <si>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</si>
  <si>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</si>
  <si>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</si>
  <si>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</si>
  <si>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</si>
  <si>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</si>
  <si>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</si>
  <si>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</si>
  <si>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</si>
  <si>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</si>
  <si>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</si>
  <si>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</si>
  <si>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</si>
  <si>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</si>
  <si>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</si>
  <si>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</si>
  <si>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</si>
  <si>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</si>
  <si>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</si>
  <si>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</si>
  <si>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</si>
  <si>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</si>
  <si>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</si>
  <si>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</si>
  <si>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</si>
  <si>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</si>
  <si>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</si>
  <si>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</si>
  <si>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</si>
  <si>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</si>
  <si>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</si>
  <si>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</si>
  <si>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</si>
  <si>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</si>
  <si>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</si>
  <si>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</si>
  <si>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</si>
  <si>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</si>
  <si>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</si>
  <si>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</si>
  <si>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</si>
  <si>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</si>
  <si>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</si>
  <si>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</si>
  <si>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</si>
  <si>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</si>
  <si>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</si>
  <si>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</si>
  <si>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</si>
  <si>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</si>
  <si>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</si>
  <si>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</si>
  <si>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</si>
  <si>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</si>
  <si>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</si>
  <si>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</si>
  <si>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</si>
  <si>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</si>
  <si>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</si>
  <si>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</si>
  <si>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</si>
  <si>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</si>
  <si>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</si>
  <si>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</si>
  <si>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</si>
  <si>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</si>
  <si>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</si>
  <si>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</si>
  <si>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</si>
  <si>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</si>
  <si>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</si>
  <si>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</si>
  <si>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</si>
  <si>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</si>
  <si>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</si>
  <si>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</si>
  <si>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</si>
  <si>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</si>
  <si>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</si>
  <si>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</si>
  <si>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</si>
  <si>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</si>
  <si>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</si>
  <si>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</si>
  <si>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</si>
  <si>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</si>
  <si>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</si>
  <si>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</si>
  <si>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</si>
  <si>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</si>
  <si>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</si>
  <si>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</si>
  <si>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</si>
  <si>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</si>
  <si>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</si>
  <si>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</si>
  <si>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</si>
  <si>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</si>
  <si>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</si>
  <si>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</si>
  <si>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</si>
  <si>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</si>
  <si>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</si>
  <si>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</si>
  <si>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</si>
  <si>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</si>
  <si>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</si>
  <si>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</si>
  <si>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</si>
  <si>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</si>
  <si>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</si>
  <si>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</si>
  <si>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</si>
  <si>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</si>
  <si>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</si>
  <si>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</si>
  <si>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</si>
  <si>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</si>
  <si>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</si>
  <si>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</si>
  <si>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</si>
  <si>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</si>
  <si>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</si>
  <si>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</si>
  <si>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</si>
  <si>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</si>
  <si>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</si>
  <si>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</si>
  <si>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</si>
  <si>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</si>
  <si>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</si>
  <si>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</si>
  <si>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</si>
  <si>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</si>
  <si>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</si>
  <si>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</si>
  <si>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</si>
  <si>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</si>
  <si>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</si>
  <si>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</si>
  <si>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</si>
  <si>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</si>
  <si>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</si>
  <si>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</si>
  <si>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</si>
  <si>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</si>
  <si>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</si>
  <si>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</si>
  <si>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</si>
  <si>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</si>
  <si>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</si>
  <si>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</si>
  <si>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</si>
  <si>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</si>
  <si>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</si>
  <si>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</si>
  <si>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</si>
  <si>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</si>
  <si>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</si>
  <si>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</si>
  <si>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</si>
  <si>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</si>
  <si>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</si>
  <si>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</si>
  <si>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</si>
  <si>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</si>
  <si>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</si>
  <si>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</si>
  <si>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</si>
  <si>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</si>
  <si>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</si>
  <si>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</si>
  <si>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</si>
  <si>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</si>
  <si>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</si>
  <si>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</si>
  <si>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</si>
  <si>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</si>
  <si>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</si>
  <si>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</si>
  <si>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</si>
  <si>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</si>
  <si>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</si>
  <si>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</si>
  <si>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</si>
  <si>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</si>
  <si>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</si>
  <si>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</si>
  <si>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</si>
  <si>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</si>
  <si>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</si>
  <si>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</si>
  <si>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</si>
  <si>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</si>
  <si>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</si>
  <si>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</si>
  <si>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</si>
  <si>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</si>
  <si>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</si>
  <si>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</si>
  <si>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</si>
  <si>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</si>
  <si>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</si>
  <si>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</si>
  <si>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</si>
  <si>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</si>
  <si>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</si>
  <si>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</si>
  <si>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</si>
  <si>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</si>
  <si>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</si>
  <si>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</si>
  <si>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</si>
  <si>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</si>
  <si>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</si>
  <si>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</si>
  <si>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</si>
  <si>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</si>
  <si>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</si>
  <si>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</si>
  <si>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</si>
  <si>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</si>
  <si>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</si>
  <si>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</si>
  <si>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</si>
  <si>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</si>
  <si>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</si>
  <si>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</si>
  <si>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</si>
  <si>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</si>
  <si>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</si>
  <si>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</si>
  <si>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</si>
  <si>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</si>
  <si>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</si>
  <si>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</si>
  <si>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</si>
  <si>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</si>
  <si>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</si>
  <si>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</si>
  <si>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</si>
  <si>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</si>
  <si>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</si>
  <si>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</si>
  <si>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</si>
  <si>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</si>
  <si>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</si>
  <si>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</si>
  <si>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</si>
  <si>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</si>
  <si>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</si>
  <si>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</si>
  <si>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</si>
  <si>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</si>
  <si>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</si>
  <si>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</si>
  <si>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</si>
  <si>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</si>
  <si>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</si>
  <si>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</si>
  <si>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</si>
  <si>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</si>
  <si>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</si>
  <si>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</si>
  <si>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</si>
  <si>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</si>
  <si>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</si>
  <si>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</si>
  <si>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</si>
  <si>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</si>
  <si>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</si>
  <si>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</si>
  <si>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</si>
  <si>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</si>
  <si>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</si>
  <si>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</si>
  <si>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</si>
  <si>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</si>
  <si>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</si>
  <si>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</si>
  <si>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</si>
  <si>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</si>
  <si>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</si>
  <si>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</si>
  <si>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</si>
  <si>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</si>
  <si>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</si>
  <si>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</si>
  <si>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</si>
  <si>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</si>
  <si>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</si>
  <si>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</si>
  <si>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</si>
  <si>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</si>
  <si>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</si>
  <si>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</si>
  <si>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</si>
  <si>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</si>
  <si>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</si>
  <si>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</si>
  <si>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</si>
  <si>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</si>
  <si>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</si>
  <si>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</si>
  <si>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</si>
  <si>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</si>
  <si>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</si>
  <si>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</si>
  <si>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</si>
  <si>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</si>
  <si>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</si>
  <si>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</si>
  <si>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</si>
  <si>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</si>
  <si>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</si>
  <si>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</si>
  <si>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</si>
  <si>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</si>
  <si>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</si>
  <si>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</si>
  <si>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</si>
  <si>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</si>
  <si>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</si>
  <si>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</si>
  <si>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</si>
  <si>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</si>
  <si>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</si>
  <si>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</si>
  <si>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</si>
  <si>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</si>
  <si>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</si>
  <si>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</si>
  <si>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</si>
  <si>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</si>
  <si>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</si>
  <si>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</si>
  <si>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</si>
  <si>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</si>
  <si>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</si>
  <si>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</si>
  <si>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</si>
  <si>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</si>
  <si>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</si>
  <si>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</si>
  <si>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</si>
  <si>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</si>
  <si>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</si>
  <si>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</si>
  <si>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</si>
  <si>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</si>
  <si>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</si>
  <si>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</si>
  <si>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</si>
  <si>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</si>
  <si>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</si>
  <si>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</si>
  <si>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</si>
  <si>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</si>
  <si>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</si>
  <si>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</si>
  <si>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</si>
  <si>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</si>
  <si>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</si>
  <si>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</si>
  <si>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</si>
  <si>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</si>
  <si>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</si>
  <si>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</si>
  <si>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</si>
  <si>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</si>
  <si>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</si>
  <si>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</si>
  <si>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</si>
  <si>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</si>
  <si>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</si>
  <si>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</si>
  <si>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</si>
  <si>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</si>
  <si>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</si>
  <si>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</si>
  <si>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</si>
  <si>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</si>
  <si>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</si>
  <si>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</si>
  <si>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</si>
  <si>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</si>
  <si>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</si>
  <si>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</si>
  <si>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</si>
  <si>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</si>
  <si>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</si>
  <si>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</si>
  <si>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</si>
  <si>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</si>
  <si>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</si>
  <si>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</si>
  <si>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</si>
  <si>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</si>
  <si>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</si>
  <si>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</si>
  <si>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</si>
  <si>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</si>
  <si>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</si>
  <si>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</si>
  <si>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</si>
  <si>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</si>
  <si>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</si>
  <si>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</si>
  <si>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</si>
  <si>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</si>
  <si>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</si>
  <si>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</si>
  <si>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</si>
  <si>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</si>
  <si>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</si>
  <si>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</si>
  <si>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</si>
  <si>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</si>
  <si>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</si>
  <si>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</si>
  <si>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</si>
  <si>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</si>
  <si>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</si>
  <si>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</si>
  <si>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</si>
  <si>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</si>
  <si>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</si>
  <si>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</si>
  <si>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</si>
  <si>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</si>
  <si>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</si>
  <si>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</si>
  <si>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</si>
  <si>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</si>
  <si>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</si>
  <si>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</si>
  <si>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</si>
  <si>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</si>
  <si>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</si>
  <si>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</si>
  <si>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</si>
  <si>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</si>
  <si>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</si>
  <si>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</si>
  <si>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</si>
  <si>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</si>
  <si>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</si>
  <si>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</si>
  <si>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</si>
  <si>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</si>
  <si>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</si>
  <si>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</si>
  <si>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</si>
  <si>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</si>
  <si>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</si>
  <si>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</si>
  <si>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</si>
  <si>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</si>
  <si>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</si>
  <si>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</si>
  <si>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</si>
  <si>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</si>
  <si>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</si>
  <si>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</si>
  <si>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</si>
  <si>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</si>
  <si>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</si>
  <si>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</si>
  <si>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</si>
  <si>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</si>
  <si>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</si>
  <si>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</si>
  <si>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</si>
  <si>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</si>
  <si>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</si>
  <si>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</si>
  <si>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</si>
  <si>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</si>
  <si>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</si>
  <si>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</si>
  <si>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</si>
  <si>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</si>
  <si>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</si>
  <si>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</si>
  <si>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</si>
  <si>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</si>
  <si>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</si>
  <si>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</si>
  <si>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</si>
  <si>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</si>
  <si>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</si>
  <si>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</si>
  <si>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</si>
  <si>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</si>
  <si>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</si>
  <si>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</si>
  <si>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</si>
  <si>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</si>
  <si>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</si>
  <si>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</si>
  <si>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</si>
  <si>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</si>
  <si>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</si>
  <si>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</si>
  <si>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</si>
  <si>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</si>
  <si>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</si>
  <si>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</si>
  <si>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</si>
  <si>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</si>
  <si>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</si>
  <si>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</si>
  <si>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</si>
  <si>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</si>
  <si>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</si>
  <si>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</si>
  <si>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</si>
  <si>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</si>
  <si>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</si>
  <si>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</si>
  <si>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</si>
  <si>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</si>
  <si>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</si>
  <si>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</si>
  <si>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</si>
  <si>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</si>
  <si>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</si>
  <si>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</si>
  <si>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</si>
  <si>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</si>
  <si>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</si>
  <si>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</si>
  <si>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</si>
  <si>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</si>
  <si>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</si>
  <si>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</si>
  <si>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</si>
  <si>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</si>
  <si>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</si>
  <si>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</si>
  <si>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</si>
  <si>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</si>
  <si>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</si>
  <si>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</si>
  <si>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</si>
  <si>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</si>
  <si>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</si>
  <si>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</si>
  <si>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</si>
  <si>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</si>
  <si>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</si>
  <si>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</si>
  <si>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</si>
  <si>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</si>
  <si>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</si>
  <si>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</si>
  <si>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</si>
  <si>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</si>
  <si>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</si>
  <si>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</si>
  <si>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</si>
  <si>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</si>
  <si>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</si>
  <si>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</si>
  <si>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</si>
  <si>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</si>
  <si>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</si>
  <si>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</si>
  <si>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</si>
  <si>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</si>
  <si>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</si>
  <si>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</si>
  <si>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</si>
  <si>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</si>
  <si>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</si>
  <si>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</si>
  <si>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</si>
  <si>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</si>
  <si>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</si>
  <si>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</si>
  <si>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</si>
  <si>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</si>
  <si>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</si>
  <si>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</si>
  <si>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</si>
  <si>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</si>
  <si>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</si>
  <si>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</si>
  <si>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</si>
  <si>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</si>
  <si>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</si>
  <si>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</si>
  <si>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</si>
  <si>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</si>
  <si>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</si>
  <si>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</si>
  <si>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</si>
  <si>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</si>
  <si>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</si>
  <si>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</si>
  <si>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</si>
  <si>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</si>
  <si>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</si>
  <si>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</si>
  <si>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</si>
  <si>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</si>
  <si>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</si>
  <si>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</si>
  <si>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</si>
  <si>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</si>
  <si>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</si>
  <si>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</si>
  <si>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</si>
  <si>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</si>
  <si>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</si>
  <si>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</si>
  <si>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</si>
  <si>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</si>
  <si>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</si>
  <si>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</si>
  <si>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</si>
  <si>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</si>
  <si>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</si>
  <si>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</si>
  <si>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</si>
  <si>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</si>
  <si>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</si>
  <si>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</si>
  <si>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</si>
  <si>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</si>
  <si>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</si>
  <si>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</si>
  <si>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</si>
  <si>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</si>
  <si>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</si>
  <si>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</si>
  <si>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</si>
  <si>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</si>
  <si>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</si>
  <si>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</si>
  <si>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</si>
  <si>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</si>
  <si>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</si>
  <si>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</si>
  <si>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</si>
  <si>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</si>
  <si>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</si>
  <si>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</si>
  <si>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</si>
  <si>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</si>
  <si>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</si>
  <si>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</si>
  <si>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</si>
  <si>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</si>
  <si>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</si>
  <si>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</si>
  <si>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</si>
  <si>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</si>
  <si>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</si>
  <si>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</si>
  <si>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</si>
  <si>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</si>
  <si>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</si>
  <si>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</si>
  <si>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</si>
  <si>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</si>
  <si>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</si>
  <si>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</si>
  <si>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</si>
  <si>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</si>
  <si>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</si>
  <si>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</si>
  <si>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</si>
  <si>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</si>
  <si>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</si>
  <si>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</si>
  <si>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</si>
  <si>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</si>
  <si>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</si>
  <si>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</si>
  <si>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</si>
  <si>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</si>
  <si>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</si>
  <si>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</si>
  <si>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</si>
  <si>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</si>
  <si>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</si>
  <si>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</si>
  <si>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</si>
  <si>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</si>
  <si>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</si>
  <si>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</si>
  <si>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</si>
  <si>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</si>
  <si>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</si>
  <si>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</si>
  <si>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</si>
  <si>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</si>
  <si>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</si>
  <si>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</si>
  <si>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</si>
  <si>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</si>
  <si>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</si>
  <si>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</si>
  <si>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</si>
  <si>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</si>
  <si>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</si>
  <si>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</si>
  <si>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</si>
  <si>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</si>
  <si>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</si>
  <si>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</si>
  <si>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</si>
  <si>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</si>
  <si>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</si>
  <si>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</si>
  <si>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</si>
  <si>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</si>
  <si>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</si>
  <si>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</si>
  <si>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</si>
  <si>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</si>
  <si>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</si>
  <si>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</si>
  <si>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</si>
  <si>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</si>
  <si>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</si>
  <si>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</si>
  <si>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</si>
  <si>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</si>
  <si>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</si>
  <si>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</si>
  <si>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</si>
  <si>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</si>
  <si>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</si>
  <si>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</si>
  <si>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</si>
  <si>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</si>
  <si>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</si>
  <si>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</si>
  <si>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</si>
  <si>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</si>
  <si>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</si>
  <si>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</si>
  <si>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</si>
  <si>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</si>
  <si>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</si>
  <si>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</si>
  <si>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</si>
  <si>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</si>
  <si>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</si>
  <si>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</si>
  <si>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</si>
  <si>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</si>
  <si>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</si>
  <si>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</si>
  <si>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</si>
  <si>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</si>
  <si>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</si>
  <si>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</si>
  <si>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</si>
  <si>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</si>
  <si>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</si>
  <si>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</si>
  <si>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</si>
  <si>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</si>
  <si>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</si>
  <si>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</si>
  <si>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</si>
  <si>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</si>
  <si>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</si>
  <si>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</si>
  <si>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</si>
  <si>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</si>
  <si>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</si>
  <si>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</si>
  <si>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</si>
  <si>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</si>
  <si>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</si>
  <si>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</si>
  <si>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</si>
  <si>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</si>
  <si>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</si>
  <si>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</si>
  <si>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</si>
  <si>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</si>
  <si>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</si>
  <si>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</si>
  <si>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</si>
  <si>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</si>
  <si>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</si>
  <si>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</si>
  <si>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</si>
  <si>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</si>
  <si>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</si>
  <si>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</si>
  <si>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</si>
  <si>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</si>
  <si>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</si>
  <si>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</si>
  <si>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</si>
  <si>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</si>
  <si>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</si>
  <si>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</si>
  <si>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</si>
  <si>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</si>
  <si>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</si>
  <si>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</si>
  <si>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</si>
  <si>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</si>
  <si>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</si>
  <si>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</si>
  <si>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</si>
  <si>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</si>
  <si>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</si>
  <si>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</si>
  <si>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</si>
  <si>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</si>
  <si>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</si>
  <si>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</si>
  <si>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</si>
  <si>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</si>
  <si>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</si>
  <si>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</si>
  <si>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</si>
  <si>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</si>
  <si>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</si>
  <si>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</si>
  <si>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</si>
  <si>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</si>
  <si>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</si>
  <si>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</si>
  <si>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</si>
  <si>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</si>
  <si>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</si>
  <si>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</si>
  <si>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</si>
  <si>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</si>
  <si>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</si>
  <si>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</si>
  <si>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</si>
  <si>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</si>
  <si>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</si>
  <si>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</si>
  <si>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</si>
  <si>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</si>
  <si>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</si>
  <si>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</si>
  <si>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</si>
  <si>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</si>
  <si>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</si>
  <si>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</si>
  <si>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</si>
  <si>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</si>
  <si>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</si>
  <si>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</si>
  <si>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</si>
  <si>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</si>
  <si>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</si>
  <si>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</si>
  <si>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</si>
  <si>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</si>
  <si>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</si>
  <si>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</si>
  <si>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</si>
  <si>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</si>
  <si>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</si>
  <si>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</si>
  <si>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</si>
  <si>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</si>
  <si>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</si>
  <si>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</si>
  <si>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</si>
  <si>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</si>
  <si>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</si>
  <si>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</si>
  <si>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</si>
  <si>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</si>
  <si>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</si>
  <si>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</si>
  <si>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</si>
  <si>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</si>
  <si>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</si>
  <si>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</si>
  <si>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</si>
  <si>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</si>
  <si>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</si>
  <si>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</si>
  <si>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</si>
  <si>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</si>
  <si>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</si>
  <si>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</si>
  <si>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</si>
  <si>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</si>
  <si>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</si>
  <si>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</si>
  <si>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</si>
  <si>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</si>
  <si>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</si>
  <si>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</si>
  <si>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</si>
  <si>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</si>
  <si>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</si>
  <si>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</si>
  <si>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</si>
  <si>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</si>
  <si>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</si>
  <si>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</si>
  <si>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</si>
  <si>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</si>
  <si>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</si>
  <si>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</si>
  <si>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</si>
  <si>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</si>
  <si>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</si>
  <si>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</si>
  <si>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</si>
  <si>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</si>
  <si>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</si>
  <si>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</si>
  <si>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</si>
  <si>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</si>
  <si>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</si>
  <si>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</si>
  <si>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</si>
  <si>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</si>
  <si>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</si>
  <si>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</si>
  <si>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</si>
  <si>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</si>
  <si>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</si>
  <si>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</si>
  <si>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</si>
  <si>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</si>
  <si>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</si>
  <si>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</si>
  <si>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</si>
  <si>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</si>
  <si>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</si>
  <si>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</si>
  <si>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</si>
  <si>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</si>
  <si>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</si>
  <si>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</si>
  <si>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</si>
  <si>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</si>
  <si>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</si>
  <si>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</si>
  <si>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</si>
  <si>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</si>
  <si>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</si>
  <si>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</si>
  <si>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</si>
  <si>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</si>
  <si>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</si>
  <si>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</si>
  <si>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</si>
  <si>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</si>
  <si>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</si>
  <si>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</si>
  <si>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</si>
  <si>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</si>
  <si>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</si>
  <si>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</si>
  <si>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</si>
  <si>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</si>
  <si>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</si>
  <si>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</si>
  <si>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</si>
  <si>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</si>
  <si>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</si>
  <si>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</si>
  <si>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</si>
  <si>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</si>
  <si>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</si>
  <si>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</si>
  <si>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</si>
  <si>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</si>
  <si>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</si>
  <si>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</si>
  <si>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</si>
  <si>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</si>
  <si>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</si>
  <si>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</si>
  <si>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</si>
  <si>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</si>
  <si>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</si>
  <si>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</si>
  <si>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</si>
  <si>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</si>
  <si>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</si>
  <si>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</si>
  <si>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</si>
  <si>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</si>
  <si>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</si>
  <si>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</si>
  <si>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</si>
  <si>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</si>
  <si>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</si>
  <si>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</si>
  <si>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</si>
  <si>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</si>
  <si>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</si>
  <si>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</si>
  <si>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</si>
  <si>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</si>
  <si>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</si>
  <si>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</si>
  <si>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</si>
  <si>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</si>
  <si>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</si>
  <si>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</si>
  <si>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</si>
  <si>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</si>
  <si>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</si>
  <si>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</si>
  <si>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</si>
  <si>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</si>
  <si>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</si>
  <si>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</si>
  <si>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</si>
  <si>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</si>
  <si>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</si>
  <si>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</si>
  <si>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</si>
  <si>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</si>
  <si>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</si>
  <si>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</si>
  <si>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</si>
  <si>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</si>
  <si>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</si>
  <si>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</si>
  <si>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</si>
  <si>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</si>
  <si>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</si>
  <si>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</si>
  <si>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</si>
  <si>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</si>
  <si>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</si>
  <si>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</si>
  <si>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</si>
  <si>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</si>
  <si>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</si>
  <si>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</si>
  <si>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</si>
  <si>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</si>
  <si>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</si>
  <si>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</si>
  <si>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</si>
  <si>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</si>
  <si>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</si>
  <si>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</si>
  <si>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</si>
  <si>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</si>
  <si>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</si>
  <si>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</si>
  <si>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</si>
  <si>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</si>
  <si>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</si>
  <si>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</si>
  <si>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</si>
  <si>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</si>
  <si>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</si>
  <si>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</si>
  <si>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</si>
  <si>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</si>
  <si>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</si>
  <si>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</si>
  <si>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</si>
  <si>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</si>
  <si>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</si>
  <si>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</si>
  <si>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</si>
  <si>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</si>
  <si>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</si>
  <si>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</si>
  <si>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</si>
  <si>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</si>
  <si>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</si>
  <si>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</si>
  <si>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</si>
  <si>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</si>
  <si>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</si>
  <si>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</si>
  <si>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</si>
  <si>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</si>
  <si>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</si>
  <si>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</si>
  <si>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</si>
  <si>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</si>
  <si>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</si>
  <si>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</si>
  <si>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</si>
  <si>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</si>
  <si>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</si>
  <si>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</si>
  <si>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</si>
  <si>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</si>
  <si>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</si>
  <si>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</si>
  <si>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</si>
  <si>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</si>
  <si>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</si>
  <si>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</si>
  <si>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</si>
  <si>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</si>
  <si>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</si>
  <si>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</si>
  <si>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</si>
  <si>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</si>
  <si>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</si>
  <si>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</si>
  <si>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</si>
  <si>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</si>
  <si>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</si>
  <si>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</si>
  <si>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</si>
  <si>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</si>
  <si>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</si>
  <si>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</si>
  <si>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</si>
  <si>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</si>
  <si>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</si>
  <si>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</si>
  <si>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</si>
  <si>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</si>
  <si>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</si>
  <si>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</si>
  <si>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</si>
  <si>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</si>
  <si>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</si>
  <si>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</si>
  <si>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</si>
  <si>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</si>
  <si>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</si>
  <si>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</si>
  <si>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</si>
  <si>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</si>
  <si>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</si>
  <si>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</si>
  <si>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</si>
  <si>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</si>
  <si>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</si>
  <si>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</si>
  <si>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</si>
  <si>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</si>
  <si>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</si>
  <si>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</si>
  <si>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</si>
  <si>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</si>
  <si>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</si>
  <si>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</si>
  <si>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</si>
  <si>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</si>
  <si>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</si>
  <si>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</si>
  <si>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</si>
  <si>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</si>
  <si>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</si>
  <si>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</si>
  <si>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</si>
  <si>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</si>
  <si>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</si>
  <si>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</si>
  <si>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</si>
  <si>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</si>
  <si>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</si>
  <si>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</si>
  <si>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</si>
  <si>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</si>
  <si>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</si>
  <si>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</si>
  <si>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</si>
  <si>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</si>
  <si>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</si>
  <si>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</si>
  <si>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</si>
  <si>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</si>
  <si>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</si>
  <si>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</si>
  <si>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</si>
  <si>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</si>
  <si>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</si>
  <si>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</si>
  <si>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</si>
  <si>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</si>
  <si>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</si>
  <si>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</si>
  <si>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</si>
  <si>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</si>
  <si>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</si>
  <si>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</si>
  <si>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</si>
  <si>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</si>
  <si>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</si>
  <si>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</si>
  <si>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</si>
  <si>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</si>
  <si>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</si>
  <si>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</si>
  <si>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</si>
  <si>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</si>
  <si>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</si>
  <si>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</si>
  <si>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</si>
  <si>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</si>
  <si>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</si>
  <si>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</si>
  <si>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</si>
  <si>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</si>
  <si>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</si>
  <si>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</si>
  <si>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</si>
  <si>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</si>
  <si>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</si>
  <si>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</si>
  <si>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</si>
  <si>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</si>
  <si>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</si>
  <si>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</si>
  <si>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</si>
  <si>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</si>
  <si>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</si>
  <si>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</si>
  <si>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</si>
  <si>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</si>
  <si>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</si>
  <si>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</si>
  <si>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</si>
  <si>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</si>
  <si>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</si>
  <si>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</si>
  <si>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</si>
  <si>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</si>
  <si>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</si>
  <si>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</si>
  <si>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</si>
  <si>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</si>
  <si>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</si>
  <si>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</si>
  <si>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</si>
  <si>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</si>
  <si>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</si>
  <si>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</si>
  <si>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</si>
  <si>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</si>
  <si>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</si>
  <si>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</si>
  <si>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</si>
  <si>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</si>
  <si>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</si>
  <si>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</si>
  <si>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</si>
  <si>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</si>
  <si>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</si>
  <si>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</si>
  <si>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</si>
  <si>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</si>
  <si>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</si>
  <si>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</si>
  <si>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</si>
  <si>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</si>
  <si>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</si>
  <si>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</si>
  <si>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</si>
  <si>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</si>
  <si>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</si>
  <si>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</si>
  <si>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</si>
  <si>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</si>
  <si>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</si>
  <si>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</si>
  <si>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</si>
  <si>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</si>
  <si>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</si>
  <si>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</si>
  <si>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</si>
  <si>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</si>
  <si>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</si>
  <si>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</si>
  <si>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</si>
  <si>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</si>
  <si>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</si>
  <si>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</si>
  <si>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</si>
  <si>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</si>
  <si>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</si>
  <si>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</si>
  <si>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</si>
  <si>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</si>
  <si>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</si>
  <si>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</si>
  <si>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</si>
  <si>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</si>
  <si>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</si>
  <si>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</si>
  <si>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</si>
  <si>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</si>
  <si>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</si>
  <si>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</si>
  <si>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</si>
  <si>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</si>
  <si>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</si>
  <si>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</si>
  <si>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</si>
  <si>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</si>
  <si>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</si>
  <si>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</si>
  <si>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</si>
  <si>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</si>
  <si>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</si>
  <si>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</si>
  <si>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</si>
  <si>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</si>
  <si>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</si>
  <si>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</si>
  <si>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</si>
  <si>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</si>
  <si>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</si>
  <si>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</si>
  <si>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</si>
  <si>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</si>
  <si>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</si>
  <si>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</si>
  <si>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</si>
  <si>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</si>
  <si>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</si>
  <si>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</si>
  <si>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</si>
  <si>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</si>
  <si>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</si>
  <si>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</si>
  <si>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</si>
  <si>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</si>
  <si>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</si>
  <si>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</si>
  <si>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</si>
  <si>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</si>
  <si>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</si>
  <si>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</si>
  <si>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</si>
  <si>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</si>
  <si>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</si>
  <si>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</si>
  <si>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</si>
  <si>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</si>
  <si>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</si>
  <si>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</si>
  <si>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</si>
  <si>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</si>
  <si>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</si>
  <si>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</si>
  <si>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</si>
  <si>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</si>
  <si>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</si>
  <si>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</si>
  <si>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</si>
  <si>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</si>
  <si>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</si>
  <si>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</si>
  <si>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</si>
  <si>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</si>
  <si>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</si>
  <si>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</si>
  <si>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</si>
  <si>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</si>
  <si>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</si>
  <si>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</si>
  <si>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</si>
  <si>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</si>
  <si>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</si>
  <si>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</si>
  <si>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</si>
  <si>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</si>
  <si>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</si>
  <si>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</si>
  <si>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</si>
  <si>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</si>
  <si>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</si>
  <si>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</si>
  <si>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</si>
  <si>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</si>
  <si>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</si>
  <si>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</si>
  <si>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</si>
  <si>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</si>
  <si>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</si>
  <si>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</si>
  <si>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</si>
  <si>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</si>
  <si>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</si>
  <si>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</si>
  <si>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</si>
  <si>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</si>
  <si>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</si>
  <si>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</si>
  <si>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</si>
  <si>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</si>
  <si>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</si>
  <si>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</si>
  <si>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</si>
  <si>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</si>
  <si>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</si>
  <si>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</si>
  <si>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</si>
  <si>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</si>
  <si>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</si>
  <si>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</si>
  <si>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</si>
  <si>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</si>
  <si>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</si>
  <si>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</si>
  <si>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</si>
  <si>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</si>
  <si>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</si>
  <si>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</si>
  <si>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</si>
  <si>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</si>
  <si>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</si>
  <si>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</si>
  <si>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</si>
  <si>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</si>
  <si>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</si>
  <si>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</si>
  <si>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</si>
  <si>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</si>
  <si>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</si>
  <si>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</si>
  <si>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</si>
  <si>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</si>
  <si>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</si>
  <si>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</si>
  <si>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</si>
  <si>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</si>
  <si>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</si>
  <si>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</si>
  <si>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</si>
  <si>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</si>
  <si>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</si>
  <si>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</si>
  <si>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</si>
  <si>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</si>
  <si>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</si>
  <si>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</si>
  <si>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</si>
  <si>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</si>
  <si>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</si>
  <si>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</si>
  <si>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</si>
  <si>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</si>
  <si>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</si>
  <si>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</si>
  <si>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</si>
  <si>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</si>
  <si>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</si>
  <si>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</si>
  <si>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</si>
  <si>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</si>
  <si>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</si>
  <si>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</si>
  <si>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</si>
  <si>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</si>
  <si>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</si>
  <si>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</si>
  <si>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</si>
  <si>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</si>
  <si>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</si>
  <si>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</si>
  <si>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</si>
  <si>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</si>
  <si>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</si>
  <si>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</si>
  <si>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</si>
  <si>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</si>
  <si>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</si>
  <si>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</si>
  <si>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</si>
  <si>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</si>
  <si>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</si>
  <si>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</si>
  <si>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</si>
  <si>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</si>
  <si>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</si>
  <si>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</si>
  <si>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</si>
  <si>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</si>
  <si>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</si>
  <si>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</si>
  <si>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</si>
  <si>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</si>
  <si>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</si>
  <si>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</si>
  <si>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</si>
  <si>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</si>
  <si>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</si>
  <si>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</si>
  <si>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</si>
  <si>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</si>
  <si>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</si>
  <si>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</si>
  <si>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</si>
  <si>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</si>
  <si>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</si>
  <si>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</si>
  <si>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</si>
  <si>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</si>
  <si>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</si>
  <si>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</si>
  <si>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</si>
  <si>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</si>
  <si>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</si>
  <si>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</si>
  <si>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</si>
  <si>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</si>
  <si>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</si>
  <si>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</si>
  <si>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</si>
  <si>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</si>
  <si>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</si>
  <si>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</si>
  <si>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</si>
  <si>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</si>
  <si>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</si>
  <si>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</si>
  <si>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</si>
  <si>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</si>
  <si>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</si>
  <si>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</si>
  <si>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</si>
  <si>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</si>
  <si>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</si>
  <si>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</si>
  <si>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</si>
  <si>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</si>
  <si>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</si>
  <si>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</si>
  <si>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</si>
  <si>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</si>
  <si>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</si>
  <si>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</si>
  <si>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</si>
  <si>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</si>
  <si>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</si>
  <si>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</si>
  <si>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</si>
  <si>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</si>
  <si>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</si>
  <si>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</si>
  <si>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</si>
  <si>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</si>
  <si>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</si>
  <si>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</si>
  <si>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</si>
  <si>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</si>
  <si>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</si>
  <si>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</si>
  <si>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</si>
  <si>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</si>
  <si>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</si>
  <si>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</si>
  <si>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</si>
  <si>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</si>
  <si>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</si>
  <si>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</si>
  <si>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</si>
  <si>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</si>
  <si>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</si>
  <si>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</si>
  <si>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</si>
  <si>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</si>
  <si>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</si>
  <si>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</si>
  <si>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</si>
  <si>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</si>
  <si>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</si>
  <si>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</si>
  <si>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</si>
  <si>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</si>
  <si>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</si>
  <si>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</si>
  <si>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</si>
  <si>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</si>
  <si>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</si>
  <si>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</si>
  <si>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</si>
  <si>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</si>
  <si>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</si>
  <si>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</si>
  <si>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</si>
  <si>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</si>
  <si>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</si>
  <si>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</si>
  <si>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</si>
  <si>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</si>
  <si>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</si>
  <si>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</si>
  <si>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</si>
  <si>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</si>
  <si>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</si>
  <si>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</si>
  <si>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</si>
  <si>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</si>
  <si>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</si>
  <si>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</si>
  <si>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</si>
  <si>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</si>
  <si>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</si>
  <si>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</si>
  <si>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</si>
  <si>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</si>
  <si>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</si>
  <si>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</si>
  <si>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</si>
  <si>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</si>
  <si>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</si>
  <si>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</si>
  <si>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</si>
  <si>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</si>
  <si>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</si>
  <si>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</si>
  <si>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</si>
  <si>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</si>
  <si>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</si>
  <si>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</si>
  <si>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</si>
  <si>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</si>
  <si>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</si>
  <si>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</si>
  <si>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</si>
  <si>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</si>
  <si>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</si>
  <si>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</si>
  <si>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</si>
  <si>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</si>
  <si>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</si>
  <si>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</si>
  <si>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</si>
  <si>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</si>
  <si>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</si>
  <si>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</si>
  <si>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</si>
  <si>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</si>
  <si>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</si>
  <si>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</si>
  <si>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</si>
  <si>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</si>
  <si>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</si>
  <si>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</si>
  <si>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</si>
  <si>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</si>
  <si>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</si>
  <si>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</si>
  <si>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</si>
  <si>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</si>
  <si>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</si>
  <si>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</si>
  <si>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</si>
  <si>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</si>
  <si>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</si>
  <si>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</si>
  <si>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</si>
  <si>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</si>
  <si>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</si>
  <si>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</si>
  <si>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</si>
  <si>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</si>
  <si>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</si>
  <si>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</si>
  <si>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</si>
  <si>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</si>
  <si>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</si>
  <si>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</si>
  <si>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</si>
  <si>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</si>
  <si>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</si>
  <si>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</si>
  <si>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</si>
  <si>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</si>
  <si>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</si>
  <si>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</si>
  <si>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</si>
  <si>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</si>
  <si>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</si>
  <si>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</si>
  <si>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</si>
  <si>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</si>
  <si>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</si>
  <si>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</si>
  <si>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</si>
  <si>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</si>
  <si>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</si>
  <si>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</si>
  <si>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</si>
  <si>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</si>
  <si>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</si>
  <si>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</si>
  <si>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</si>
  <si>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</si>
  <si>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</si>
  <si>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</si>
  <si>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</si>
  <si>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</si>
  <si>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</si>
  <si>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</si>
  <si>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</si>
  <si>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</si>
  <si>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</si>
  <si>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</si>
  <si>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</si>
  <si>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</si>
  <si>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</si>
  <si>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</si>
  <si>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</si>
  <si>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</si>
  <si>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</si>
  <si>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</si>
  <si>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</si>
  <si>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</si>
  <si>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</si>
  <si>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</si>
  <si>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</si>
  <si>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</si>
  <si>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</si>
  <si>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</si>
  <si>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</si>
  <si>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</si>
  <si>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</si>
  <si>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</si>
  <si>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</si>
  <si>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</si>
  <si>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</si>
  <si>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</si>
  <si>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</si>
  <si>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</si>
  <si>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</si>
  <si>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</si>
  <si>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</si>
  <si>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</si>
  <si>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</si>
  <si>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</si>
  <si>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</si>
  <si>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</si>
  <si>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</si>
  <si>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</si>
  <si>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</si>
  <si>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</si>
  <si>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</si>
  <si>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</si>
  <si>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</si>
  <si>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</si>
  <si>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</si>
  <si>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</si>
  <si>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</si>
  <si>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</si>
  <si>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</si>
  <si>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</si>
  <si>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</si>
  <si>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</si>
  <si>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</si>
  <si>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</si>
  <si>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</si>
  <si>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</si>
  <si>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</si>
  <si>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</si>
  <si>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</si>
  <si>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</si>
  <si>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</si>
  <si>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</si>
  <si>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</si>
  <si>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</si>
  <si>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</si>
  <si>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</si>
  <si>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</si>
  <si>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</si>
  <si>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</si>
  <si>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</si>
  <si>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</si>
  <si>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</si>
  <si>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</si>
  <si>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</si>
  <si>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</si>
  <si>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</si>
  <si>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</si>
  <si>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</si>
  <si>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</si>
  <si>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</si>
  <si>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</si>
  <si>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</si>
  <si>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</si>
  <si>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</si>
  <si>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</si>
  <si>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</si>
  <si>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</si>
  <si>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</si>
  <si>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</si>
  <si>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</si>
  <si>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</si>
  <si>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</si>
  <si>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</si>
  <si>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</si>
  <si>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</si>
  <si>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</si>
  <si>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</si>
  <si>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</si>
  <si>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</si>
  <si>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</si>
  <si>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</si>
  <si>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</si>
  <si>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</si>
  <si>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</si>
  <si>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</si>
  <si>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</si>
  <si>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</si>
  <si>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</si>
  <si>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</si>
  <si>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</si>
  <si>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</si>
  <si>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</si>
  <si>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</si>
  <si>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</si>
  <si>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</si>
  <si>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</si>
  <si>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</si>
  <si>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</si>
  <si>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</si>
  <si>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</si>
  <si>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</si>
  <si>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</si>
  <si>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</si>
  <si>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</si>
  <si>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</si>
  <si>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</si>
  <si>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</si>
  <si>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</si>
  <si>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</si>
  <si>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</si>
  <si>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</si>
  <si>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</si>
  <si>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</si>
  <si>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</si>
  <si>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</si>
  <si>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</si>
  <si>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</si>
  <si>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</si>
  <si>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</si>
  <si>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</si>
  <si>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</si>
  <si>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</si>
  <si>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</si>
  <si>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</si>
  <si>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</si>
  <si>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</si>
  <si>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</si>
  <si>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</si>
  <si>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</si>
  <si>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</si>
  <si>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</si>
  <si>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</si>
  <si>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</si>
  <si>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</si>
  <si>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</si>
  <si>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</si>
  <si>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</si>
  <si>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</si>
  <si>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</si>
  <si>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</si>
  <si>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</si>
  <si>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</si>
  <si>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</si>
  <si>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</si>
  <si>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</si>
  <si>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</si>
  <si>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</si>
  <si>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</si>
  <si>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</si>
  <si>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</si>
  <si>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</si>
  <si>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</si>
  <si>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</si>
  <si>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</si>
  <si>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</si>
  <si>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</si>
  <si>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</si>
  <si>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</si>
  <si>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</si>
  <si>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</si>
  <si>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</si>
  <si>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</si>
  <si>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</si>
  <si>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</si>
  <si>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</si>
  <si>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</si>
  <si>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</si>
  <si>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</si>
  <si>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</si>
  <si>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</si>
  <si>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</si>
  <si>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</si>
  <si>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</si>
  <si>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</si>
  <si>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</si>
  <si>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</si>
  <si>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</si>
  <si>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</si>
  <si>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</si>
  <si>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</si>
  <si>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</si>
  <si>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</si>
  <si>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</si>
  <si>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</si>
  <si>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</si>
  <si>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</si>
  <si>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</si>
  <si>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</si>
  <si>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</si>
  <si>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</si>
  <si>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</si>
  <si>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</si>
  <si>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</si>
  <si>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</si>
  <si>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</si>
  <si>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</si>
  <si>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</si>
  <si>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</si>
  <si>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</si>
  <si>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</si>
  <si>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</si>
  <si>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</si>
  <si>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</si>
  <si>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</si>
  <si>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</si>
  <si>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</si>
  <si>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</si>
  <si>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</si>
  <si>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</si>
  <si>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</si>
  <si>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</si>
  <si>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</si>
  <si>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</si>
  <si>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</si>
  <si>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</si>
  <si>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</si>
  <si>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</si>
  <si>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</si>
  <si>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</si>
  <si>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</si>
  <si>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</si>
  <si>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</si>
  <si>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</si>
  <si>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</si>
  <si>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</si>
  <si>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</si>
  <si>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</si>
  <si>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</si>
  <si>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</si>
  <si>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</si>
  <si>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</si>
  <si>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</si>
  <si>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</si>
  <si>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</si>
  <si>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</si>
  <si>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</si>
  <si>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</si>
  <si>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</si>
  <si>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</si>
  <si>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</si>
  <si>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</si>
  <si>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</si>
  <si>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</si>
  <si>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</si>
  <si>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</si>
  <si>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</si>
  <si>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</si>
  <si>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</si>
  <si>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</si>
  <si>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</si>
  <si>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</si>
  <si>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</si>
  <si>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</si>
  <si>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</si>
  <si>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</si>
  <si>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</si>
  <si>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</si>
  <si>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</si>
  <si>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</si>
  <si>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</si>
  <si>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</si>
  <si>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</si>
  <si>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</si>
  <si>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</si>
  <si>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</si>
  <si>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</si>
  <si>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</si>
  <si>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</si>
  <si>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</si>
  <si>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</si>
  <si>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</si>
  <si>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</si>
  <si>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</si>
  <si>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</si>
  <si>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</si>
  <si>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</si>
  <si>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</si>
  <si>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</si>
  <si>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</si>
  <si>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</si>
  <si>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</si>
  <si>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</si>
  <si>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</si>
  <si>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</si>
  <si>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</si>
  <si>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</si>
  <si>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</si>
  <si>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</si>
  <si>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</si>
  <si>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</si>
  <si>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</si>
  <si>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</si>
  <si>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</si>
  <si>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</si>
  <si>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</si>
  <si>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</si>
  <si>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</si>
  <si>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</si>
  <si>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</si>
  <si>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</si>
  <si>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</si>
  <si>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</si>
  <si>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</si>
  <si>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</si>
  <si>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</si>
  <si>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</si>
  <si>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</si>
  <si>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</si>
  <si>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</si>
  <si>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</si>
  <si>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</si>
  <si>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</si>
  <si>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</si>
  <si>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</si>
  <si>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</si>
  <si>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</si>
  <si>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</si>
  <si>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</si>
  <si>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</si>
  <si>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</si>
  <si>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</si>
  <si>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</si>
  <si>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</si>
  <si>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</si>
  <si>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</si>
  <si>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</si>
  <si>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</si>
  <si>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</si>
  <si>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</si>
  <si>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</si>
  <si>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</si>
  <si>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</si>
  <si>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</si>
  <si>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</si>
  <si>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</si>
  <si>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</si>
  <si>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</si>
  <si>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</si>
  <si>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</si>
  <si>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</si>
  <si>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</si>
  <si>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</si>
  <si>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</si>
  <si>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</si>
  <si>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</si>
  <si>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</si>
  <si>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</si>
  <si>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</si>
  <si>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</si>
  <si>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</si>
  <si>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</si>
  <si>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</si>
  <si>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</si>
  <si>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</si>
  <si>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</si>
  <si>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</si>
  <si>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</si>
  <si>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</si>
  <si>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</si>
  <si>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</si>
  <si>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</si>
  <si>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</si>
  <si>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</si>
  <si>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</si>
  <si>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</si>
  <si>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</si>
  <si>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</si>
  <si>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</si>
  <si>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</si>
  <si>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</si>
  <si>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</si>
  <si>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</si>
  <si>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</si>
  <si>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</si>
  <si>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</si>
  <si>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</si>
  <si>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</si>
  <si>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</si>
  <si>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</si>
  <si>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</si>
  <si>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</si>
  <si>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</si>
  <si>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</si>
  <si>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</si>
  <si>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</si>
  <si>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</si>
  <si>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</si>
  <si>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</si>
  <si>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</si>
  <si>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</si>
  <si>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</si>
  <si>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</si>
  <si>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</si>
  <si>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</si>
  <si>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</si>
  <si>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</si>
  <si>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</si>
  <si>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</si>
  <si>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</si>
  <si>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</si>
  <si>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</si>
  <si>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</si>
  <si>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</si>
  <si>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</si>
  <si>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</si>
  <si>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</si>
  <si>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</si>
  <si>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</si>
  <si>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</si>
  <si>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</si>
  <si>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</si>
  <si>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</si>
  <si>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</si>
  <si>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</si>
  <si>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</si>
  <si>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</si>
  <si>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</si>
  <si>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</si>
  <si>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</si>
  <si>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</si>
  <si>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</si>
  <si>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</si>
  <si>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</si>
  <si>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</si>
  <si>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</si>
  <si>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</si>
  <si>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</si>
  <si>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</si>
  <si>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</si>
  <si>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</si>
  <si>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</si>
  <si>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</si>
  <si>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</si>
  <si>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</si>
  <si>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</si>
  <si>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</si>
  <si>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</si>
  <si>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</si>
  <si>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</si>
  <si>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</si>
  <si>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</si>
  <si>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</si>
  <si>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</si>
  <si>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</si>
  <si>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</si>
  <si>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</si>
  <si>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</si>
  <si>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</si>
  <si>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</si>
  <si>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</si>
  <si>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</si>
  <si>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</si>
  <si>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</si>
  <si>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</si>
  <si>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</si>
  <si>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</si>
  <si>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</si>
  <si>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</si>
  <si>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</si>
  <si>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</si>
  <si>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</si>
  <si>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</si>
  <si>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</si>
  <si>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</si>
  <si>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</si>
  <si>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</si>
  <si>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</si>
  <si>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</si>
  <si>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</si>
  <si>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</si>
  <si>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</si>
  <si>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</si>
  <si>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</si>
  <si>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</si>
  <si>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</si>
  <si>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</si>
  <si>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</si>
  <si>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</si>
  <si>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</si>
  <si>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</si>
  <si>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</si>
  <si>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</si>
  <si>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</si>
  <si>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</si>
  <si>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</si>
  <si>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</si>
  <si>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</si>
  <si>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</si>
  <si>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</si>
  <si>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</si>
  <si>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</si>
  <si>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</si>
  <si>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</si>
  <si>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</si>
  <si>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</si>
  <si>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</si>
  <si>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</si>
  <si>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</si>
  <si>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</si>
  <si>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</si>
  <si>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</si>
  <si>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</si>
  <si>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</si>
  <si>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</si>
  <si>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</si>
  <si>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</si>
  <si>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</si>
  <si>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</si>
  <si>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</si>
  <si>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</si>
  <si>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</si>
  <si>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</si>
  <si>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</si>
  <si>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</si>
  <si>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</si>
  <si>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</si>
  <si>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</si>
  <si>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</si>
  <si>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</si>
  <si>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</si>
  <si>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</si>
  <si>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</si>
  <si>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</si>
  <si>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</si>
  <si>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</si>
  <si>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</si>
  <si>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</si>
  <si>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</si>
  <si>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</si>
  <si>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</si>
  <si>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</si>
  <si>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</si>
  <si>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</si>
  <si>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</si>
  <si>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</si>
  <si>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</si>
  <si>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</si>
  <si>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</si>
  <si>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</si>
  <si>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</si>
  <si>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</si>
  <si>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</si>
  <si>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</si>
  <si>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</si>
  <si>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</si>
  <si>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</si>
  <si>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</si>
  <si>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</si>
  <si>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</si>
  <si>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</si>
  <si>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</si>
  <si>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</si>
  <si>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</si>
  <si>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</si>
  <si>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</si>
  <si>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</si>
  <si>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</si>
  <si>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</si>
  <si>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</si>
  <si>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</si>
  <si>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</si>
  <si>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</si>
  <si>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</si>
  <si>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</si>
  <si>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</si>
  <si>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</si>
  <si>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</si>
  <si>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</si>
  <si>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</si>
  <si>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</si>
  <si>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</si>
  <si>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</si>
  <si>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</si>
  <si>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</si>
  <si>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</si>
  <si>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</si>
  <si>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</si>
  <si>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</si>
  <si>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</si>
  <si>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</si>
  <si>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</si>
  <si>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</si>
  <si>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</si>
  <si>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</si>
  <si>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</si>
  <si>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</si>
  <si>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</si>
  <si>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</si>
  <si>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</si>
  <si>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</si>
  <si>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</si>
  <si>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</si>
  <si>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</si>
  <si>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</si>
  <si>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</si>
  <si>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</si>
  <si>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</si>
  <si>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</si>
  <si>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</si>
  <si>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</si>
  <si>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</si>
  <si>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</si>
  <si>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</si>
  <si>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</si>
  <si>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</si>
  <si>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</si>
  <si>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</si>
  <si>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</si>
  <si>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</si>
  <si>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</si>
  <si>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</si>
  <si>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</si>
  <si>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</si>
  <si>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</si>
  <si>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</si>
  <si>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</si>
  <si>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</si>
  <si>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</si>
  <si>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</si>
  <si>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</si>
  <si>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</si>
  <si>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</si>
  <si>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</si>
  <si>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</si>
  <si>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</si>
  <si>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</si>
  <si>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</si>
  <si>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</si>
  <si>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</si>
  <si>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</si>
  <si>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</si>
  <si>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</si>
  <si>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</si>
  <si>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</si>
  <si>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</si>
  <si>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</si>
  <si>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</si>
  <si>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</si>
  <si>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</si>
  <si>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</si>
  <si>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</si>
  <si>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</si>
  <si>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</si>
  <si>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</si>
  <si>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</si>
  <si>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</si>
  <si>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</si>
  <si>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</si>
  <si>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</si>
  <si>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</si>
  <si>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</si>
  <si>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</si>
  <si>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</si>
  <si>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</si>
  <si>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</si>
  <si>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</si>
  <si>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</si>
  <si>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</si>
  <si>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</si>
  <si>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</si>
  <si>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</si>
  <si>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</si>
  <si>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</si>
  <si>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</si>
  <si>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</si>
  <si>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</si>
  <si>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</si>
  <si>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</si>
  <si>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</si>
  <si>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</si>
  <si>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</si>
  <si>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</si>
  <si>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</si>
  <si>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</si>
  <si>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</si>
  <si>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</si>
  <si>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</si>
  <si>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</si>
  <si>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</si>
  <si>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</si>
  <si>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</si>
  <si>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</si>
  <si>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</si>
  <si>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</si>
  <si>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</si>
  <si>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</si>
  <si>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</si>
  <si>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</si>
  <si>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</si>
  <si>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</si>
  <si>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</si>
  <si>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</si>
  <si>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</si>
  <si>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</si>
  <si>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</si>
  <si>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</si>
  <si>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</si>
  <si>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</si>
  <si>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</si>
  <si>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</si>
  <si>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</si>
  <si>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</si>
  <si>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</si>
  <si>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</si>
  <si>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</si>
  <si>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</si>
  <si>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</si>
  <si>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</si>
  <si>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</si>
  <si>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</si>
  <si>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</si>
  <si>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</si>
  <si>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</si>
  <si>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</si>
  <si>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</si>
  <si>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</si>
  <si>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</si>
  <si>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</si>
  <si>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</si>
  <si>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</si>
  <si>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</si>
  <si>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</si>
  <si>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</si>
  <si>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</si>
  <si>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</si>
  <si>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</si>
  <si>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</si>
  <si>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</si>
  <si>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</si>
  <si>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</si>
  <si>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</si>
  <si>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</si>
  <si>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</si>
  <si>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</si>
  <si>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</si>
  <si>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</si>
  <si>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</si>
  <si>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</si>
  <si>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</si>
  <si>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</si>
  <si>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</si>
  <si>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</si>
  <si>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</si>
  <si>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</si>
  <si>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</si>
  <si>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</si>
  <si>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</si>
  <si>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</si>
  <si>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</si>
  <si>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</si>
  <si>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</si>
  <si>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</si>
  <si>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</si>
  <si>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</si>
  <si>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</si>
  <si>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</si>
  <si>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</si>
  <si>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</si>
  <si>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</si>
  <si>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</si>
  <si>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</si>
  <si>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</si>
  <si>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</si>
  <si>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</si>
  <si>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</si>
  <si>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</si>
  <si>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</si>
  <si>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</si>
  <si>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</si>
  <si>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</si>
  <si>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</si>
  <si>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</si>
  <si>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</si>
  <si>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</si>
  <si>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</si>
  <si>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</si>
  <si>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</si>
  <si>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</si>
  <si>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</si>
  <si>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</si>
  <si>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</si>
  <si>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</si>
  <si>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</si>
  <si>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</si>
  <si>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</si>
  <si>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</si>
  <si>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</si>
  <si>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</si>
  <si>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</si>
  <si>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</si>
  <si>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</si>
  <si>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</si>
  <si>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</si>
  <si>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</si>
  <si>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</si>
  <si>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</si>
  <si>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</si>
  <si>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</si>
  <si>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</si>
  <si>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</si>
  <si>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</si>
  <si>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</si>
  <si>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</si>
  <si>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</si>
  <si>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</si>
  <si>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</si>
  <si>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</si>
  <si>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</si>
  <si>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</si>
  <si>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</si>
  <si>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</si>
  <si>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</si>
  <si>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</si>
  <si>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</si>
  <si>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</si>
  <si>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</si>
  <si>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</si>
  <si>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</si>
  <si>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</si>
  <si>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</si>
  <si>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</si>
  <si>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</si>
  <si>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</si>
  <si>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</si>
  <si>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</si>
  <si>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</si>
  <si>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</si>
  <si>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</si>
  <si>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</si>
  <si>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</si>
  <si>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</si>
  <si>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</si>
  <si>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</si>
  <si>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</si>
  <si>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</si>
  <si>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</si>
  <si>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</si>
  <si>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</si>
  <si>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</si>
  <si>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</si>
  <si>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</si>
  <si>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</si>
  <si>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</si>
  <si>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</si>
  <si>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</si>
  <si>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</si>
  <si>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</si>
  <si>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</si>
  <si>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</si>
  <si>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</si>
  <si>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</si>
  <si>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</si>
  <si>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</si>
  <si>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</si>
  <si>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</si>
  <si>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</si>
  <si>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</si>
  <si>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</si>
  <si>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</si>
  <si>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</si>
  <si>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</si>
  <si>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</si>
  <si>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</si>
  <si>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</si>
  <si>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</si>
  <si>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</si>
  <si>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</si>
  <si>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</si>
  <si>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</si>
  <si>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</si>
  <si>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</si>
  <si>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</si>
  <si>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</si>
  <si>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</si>
  <si>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</si>
  <si>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</si>
  <si>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</si>
  <si>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</si>
  <si>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</si>
  <si>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</si>
  <si>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</si>
  <si>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</si>
  <si>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</si>
  <si>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</si>
  <si>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</si>
  <si>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</si>
  <si>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</si>
  <si>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</si>
  <si>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</si>
  <si>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</si>
  <si>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</si>
  <si>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</si>
  <si>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CMI Inc dba Corrosion Materials</t>
  </si>
  <si>
    <t xml:space="preserve">Metals distribution of nickel and cobalt metal alloy plate, pipe, bar, tube, pipe fittings, forgings, flanges, weld wire and fasteners. </t>
  </si>
  <si>
    <t>130925675</t>
  </si>
  <si>
    <t>Byron Hudson</t>
  </si>
  <si>
    <t>bhudson@corrosionmaterials.com</t>
  </si>
  <si>
    <t>225.778.6430</t>
  </si>
  <si>
    <t>QC and Safety Mgr</t>
  </si>
  <si>
    <t xml:space="preserve">Required for certain metal alloy chemistry makeup. </t>
  </si>
  <si>
    <t>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t>
  </si>
  <si>
    <t>DUNS</t>
  </si>
  <si>
    <t>12305 Cutten Rd Houston, TX 77066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</si>
</sst>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hudson@corrosionmaterials.com" TargetMode="External"/><Relationship Id="rId1" Type="http://schemas.openxmlformats.org/officeDocument/2006/relationships/hyperlink" Target="mailto:bhudson@corrosionmaterial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31954B4E-1F8A-4C00-BBF5-52FE281229BE}"/>
    </customSheetView>
    <customSheetView guid="{C59130F4-2E03-5E48-94CE-6E4A0484DB9E}" showAutoFilter="1">
      <selection activeCell="C1" sqref="C1:D65536"/>
      <pageMargins left="0" right="0" top="0" bottom="0" header="0" footer="0"/>
      <pageSetup orientation="portrait"/>
      <headerFooter alignWithMargins="0"/>
      <autoFilter ref="B1:C1" xr:uid="{C961F43C-AB7E-43A3-B8CA-758376EADD2B}"/>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90">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D18" sqref="D18:J1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5.7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21</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3" t="s">
        <v>14432</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1" t="s">
        <v>24</v>
      </c>
      <c r="E9" s="382"/>
      <c r="F9" s="382"/>
      <c r="G9" s="383"/>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 (*)</v>
      </c>
      <c r="C10" s="113"/>
      <c r="D10" s="368" t="s">
        <v>14433</v>
      </c>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6" t="s">
        <v>14434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6" t="s">
        <v>14441</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6" t="s">
        <v>14442</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6" t="s">
        <v>14435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54" t="s">
        <v>14436</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6" t="s">
        <v>14437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6" t="s">
        <v>14435</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6" t="s">
        <v>14438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54" t="s">
        <v>14436</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6" t="s">
        <v>14437</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7">
        <v>44683</v>
      </c>
      <c r="E22" s="388"/>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0"/>
      <c r="E23" s="38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6" t="str">
        <f ca="1">OFFSET(L!$C$1,MATCH("Declaration"&amp;ADDRESS(ROW(),COLUMN(),4),L!$A:$A,0)-1,SL,,)</f>
        <v>Answer</v>
      </c>
      <c r="E25" s="386"/>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6" t="s">
        <v>28</v>
      </c>
      <c r="E26" s="347"/>
      <c r="F26" s="9"/>
      <c r="G26" s="341" t="s">
        <v>14439</v>
      </c>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6" t="s">
        <v>25</v>
      </c>
      <c r="E27" s="347"/>
      <c r="F27" s="9"/>
      <c r="G27" s="341"/>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84" t="s">
        <v>25</v>
      </c>
      <c r="E29" s="385"/>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8" t="str">
        <f ca="1">D25</f>
        <v>Answer</v>
      </c>
      <c r="E31" s="378"/>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6" t="s">
        <v>28</v>
      </c>
      <c r="E32" s="347"/>
      <c r="F32" s="9"/>
      <c r="G32" s="341"/>
      <c r="H32" s="342"/>
      <c r="I32" s="342"/>
      <c r="J32" s="343"/>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6"/>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8" t="str">
        <f ca="1">D25</f>
        <v>Answer</v>
      </c>
      <c r="E37" s="378"/>
      <c r="F37" s="15"/>
      <c r="G37" s="38" t="str">
        <f ca="1">G25</f>
        <v>Comments</v>
      </c>
      <c r="H37" s="379"/>
      <c r="I37" s="379"/>
      <c r="J37" s="379"/>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6" t="s">
        <v>25</v>
      </c>
      <c r="E38" s="347"/>
      <c r="F38" s="41"/>
      <c r="G38" s="341"/>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8" t="str">
        <f ca="1">D25</f>
        <v>Answer</v>
      </c>
      <c r="E43" s="378"/>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6" t="s">
        <v>25</v>
      </c>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8" t="str">
        <f ca="1">D25</f>
        <v>Answer</v>
      </c>
      <c r="E49" s="378"/>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0">
        <v>1</v>
      </c>
      <c r="E50" s="351"/>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8" t="str">
        <f ca="1">D25</f>
        <v>Answer</v>
      </c>
      <c r="E55" s="378"/>
      <c r="F55" s="15"/>
      <c r="G55" s="38" t="str">
        <f ca="1">G25</f>
        <v>Comments</v>
      </c>
      <c r="H55" s="389"/>
      <c r="I55" s="389"/>
      <c r="J55" s="389"/>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2" t="s">
        <v>28</v>
      </c>
      <c r="E56" s="393"/>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8" t="str">
        <f ca="1">D25</f>
        <v>Answer</v>
      </c>
      <c r="E61" s="378"/>
      <c r="F61" s="15"/>
      <c r="G61" s="38" t="str">
        <f ca="1">G25</f>
        <v>Comments</v>
      </c>
      <c r="H61" s="389" t="str">
        <f>IF(Q69="(*)","Click here to enter smelter names","")</f>
        <v/>
      </c>
      <c r="I61" s="389"/>
      <c r="J61" s="389"/>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6" t="s">
        <v>28</v>
      </c>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8" t="str">
        <f ca="1">OFFSET(L!$C$1,MATCH("Declaration"&amp;ADDRESS(ROW(),COLUMN(),4),L!$A:$A,0)-1,SL,,)</f>
        <v>Answer the Following Questions at a Company Level</v>
      </c>
      <c r="C67" s="398"/>
      <c r="D67" s="398"/>
      <c r="E67" s="398"/>
      <c r="F67" s="398"/>
      <c r="G67" s="398"/>
      <c r="H67" s="398"/>
      <c r="I67" s="398"/>
      <c r="J67" s="39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6" t="str">
        <f ca="1">D25</f>
        <v>Answer</v>
      </c>
      <c r="E68" s="386"/>
      <c r="F68" s="47"/>
      <c r="G68" s="386" t="str">
        <f ca="1">G25</f>
        <v>Comments</v>
      </c>
      <c r="H68" s="386" t="e">
        <f>HLOOKUP(SL,LT,$O68,0)</f>
        <v>#NAME?</v>
      </c>
      <c r="I68" s="38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1"/>
      <c r="H70" s="391"/>
      <c r="I70" s="391"/>
      <c r="J70" s="39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6" t="s">
        <v>25</v>
      </c>
      <c r="E71" s="347"/>
      <c r="F71" s="51"/>
      <c r="G71" s="402" t="s">
        <v>14440</v>
      </c>
      <c r="H71" s="403"/>
      <c r="I71" s="403"/>
      <c r="J71" s="404"/>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7"/>
      <c r="E73" s="397"/>
      <c r="F73" s="258"/>
      <c r="G73" s="390"/>
      <c r="H73" s="390"/>
      <c r="I73" s="390"/>
      <c r="J73" s="390"/>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6" t="s">
        <v>28</v>
      </c>
      <c r="E74" s="347"/>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6"/>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t="s">
        <v>28</v>
      </c>
      <c r="E77" s="347"/>
      <c r="F77" s="51"/>
      <c r="G77" s="341"/>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9" t="s">
        <v>38</v>
      </c>
      <c r="E79" s="400"/>
      <c r="F79" s="51"/>
      <c r="G79" s="341" t="s">
        <v>14440</v>
      </c>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91"/>
      <c r="H80" s="391"/>
      <c r="I80" s="391"/>
      <c r="J80" s="39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401"/>
      <c r="H82" s="401"/>
      <c r="I82" s="401"/>
      <c r="J82" s="40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6" t="str">
        <f>IF(OR($D$8="",$I$3=""),"","Click here to check required fields completion")</f>
        <v/>
      </c>
      <c r="C84" s="396"/>
      <c r="D84" s="396"/>
      <c r="E84" s="396"/>
      <c r="F84" s="396"/>
      <c r="G84" s="396"/>
      <c r="H84" s="396"/>
      <c r="I84" s="396"/>
      <c r="J84" s="396"/>
      <c r="K84" s="30"/>
      <c r="L84" s="103"/>
      <c r="P84" s="3"/>
      <c r="Q84" s="3"/>
      <c r="R84" s="3"/>
      <c r="S84" s="3"/>
      <c r="T84" s="3"/>
      <c r="U84" s="3"/>
      <c r="V84" s="3"/>
      <c r="W84" s="3"/>
      <c r="X84" s="3"/>
      <c r="Y84" s="3">
        <v>86</v>
      </c>
      <c r="Z84" s="3"/>
      <c r="AA84" s="3"/>
      <c r="AB84" s="3"/>
      <c r="AC84" s="3"/>
      <c r="AD84" s="3"/>
      <c r="AE84" s="3"/>
      <c r="AF84" s="3"/>
      <c r="AG84" s="3"/>
      <c r="AH84" s="3"/>
    </row>
    <row r="85" spans="1:34" ht="15.75" thickBot="1">
      <c r="A85" s="394" t="str">
        <f ca="1">OFFSET(L!$C$1,MATCH("General"&amp;"Cpy",L!$A:$A,0)-1,SL,,)</f>
        <v>© 2021 Responsible Minerals Initiative. All rights reserved.</v>
      </c>
      <c r="B85" s="395"/>
      <c r="C85" s="395"/>
      <c r="D85" s="395"/>
      <c r="E85" s="395"/>
      <c r="F85" s="395"/>
      <c r="G85" s="395"/>
      <c r="H85" s="395"/>
      <c r="I85" s="395"/>
      <c r="J85" s="39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6:E26">
    <cfRule type="expression" dxfId="66" priority="123" stopIfTrue="1">
      <formula>IF($D$26="",TRUE)</formula>
    </cfRule>
  </conditionalFormatting>
  <conditionalFormatting sqref="D27:E27">
    <cfRule type="expression" dxfId="65" priority="130" stopIfTrue="1">
      <formula>IF($D$27="",TRUE)</formula>
    </cfRule>
  </conditionalFormatting>
  <conditionalFormatting sqref="D9:G9">
    <cfRule type="expression" dxfId="64" priority="138" stopIfTrue="1">
      <formula>IF($D$9="",TRUE)</formula>
    </cfRule>
  </conditionalFormatting>
  <conditionalFormatting sqref="D15:J15">
    <cfRule type="expression" dxfId="63" priority="139" stopIfTrue="1">
      <formula>IF($D$15="",TRUE)</formula>
    </cfRule>
  </conditionalFormatting>
  <conditionalFormatting sqref="D16:J16">
    <cfRule type="expression" dxfId="62" priority="140" stopIfTrue="1">
      <formula>IF($D$16="",TRUE)</formula>
    </cfRule>
  </conditionalFormatting>
  <conditionalFormatting sqref="D17:J17">
    <cfRule type="expression" dxfId="61" priority="141" stopIfTrue="1">
      <formula>IF($D$17="",TRUE)</formula>
    </cfRule>
  </conditionalFormatting>
  <conditionalFormatting sqref="D18:J18">
    <cfRule type="expression" dxfId="60" priority="142" stopIfTrue="1">
      <formula>IF($D$18="",TRUE)</formula>
    </cfRule>
  </conditionalFormatting>
  <conditionalFormatting sqref="D22:E22">
    <cfRule type="expression" dxfId="59" priority="145" stopIfTrue="1">
      <formula>IF($D$22="",TRUE)</formula>
    </cfRule>
  </conditionalFormatting>
  <conditionalFormatting sqref="D10:J10">
    <cfRule type="expression" dxfId="58" priority="42" stopIfTrue="1">
      <formula>IF($D$9=$Q$9,TRUE)</formula>
    </cfRule>
    <cfRule type="expression" dxfId="57" priority="152" stopIfTrue="1">
      <formula>IF(AND($D$10="",$D$9=$R$9),TRUE)</formula>
    </cfRule>
  </conditionalFormatting>
  <conditionalFormatting sqref="D40:E40 D46:E46 D52:E52 D58:E58 D64:E64">
    <cfRule type="expression" dxfId="56" priority="35" stopIfTrue="1">
      <formula>$P$28=""</formula>
    </cfRule>
  </conditionalFormatting>
  <conditionalFormatting sqref="D41:E41 D47:E47 D53:E53 D59:E59 D65:E65">
    <cfRule type="expression" dxfId="55" priority="150" stopIfTrue="1">
      <formula>$P$29=""</formula>
    </cfRule>
  </conditionalFormatting>
  <conditionalFormatting sqref="D40 D46 D52 D58 D64">
    <cfRule type="expression" dxfId="54" priority="148" stopIfTrue="1">
      <formula>IF(AND(OR($D$28="Yes",$D$28=""),D40=""),1,0)</formula>
    </cfRule>
  </conditionalFormatting>
  <conditionalFormatting sqref="D38:E38 D44:E44 D50:E50 D56:E56 D62:E62">
    <cfRule type="expression" dxfId="53" priority="39" stopIfTrue="1">
      <formula>IF(AND(OR($D$26="No",$D$26="Unknown",$D$26="Not applicable for this declaration",$D$32="No",$D$32="Unknown"),D38=""),1,0)</formula>
    </cfRule>
    <cfRule type="expression" dxfId="52" priority="40" stopIfTrue="1">
      <formula>IF(AND(OR($D$26="Yes",$D$26=""),D38=""),1,0)</formula>
    </cfRule>
  </conditionalFormatting>
  <conditionalFormatting sqref="G79:J79">
    <cfRule type="expression" dxfId="51" priority="33" stopIfTrue="1">
      <formula>IF(AND($D$79="Yes, using other format (describe)",$G$79=""),TRUE)</formula>
    </cfRule>
  </conditionalFormatting>
  <conditionalFormatting sqref="D39:E39 D45:E45 D51:E51 D57:E57 D63:E63">
    <cfRule type="expression" dxfId="50" priority="146" stopIfTrue="1">
      <formula>IF(AND(OR($D$27="No",$D$27="Unknown",$D$27="Not applicable for this declaration",$D$33="No",$D$33="Unknown"),D39=""),1,0)</formula>
    </cfRule>
    <cfRule type="expression" dxfId="49" priority="147" stopIfTrue="1">
      <formula>IF(AND(OR($D$27="Yes",$D$27=""),D39=""),1,0)</formula>
    </cfRule>
  </conditionalFormatting>
  <conditionalFormatting sqref="D41:E41 D47:E47 D53:E53 D59:E59 D65:E65">
    <cfRule type="expression" dxfId="48" priority="151" stopIfTrue="1">
      <formula>IF(AND(OR($D$29="Yes",$D$29=""),D41=""),1,0)</formula>
    </cfRule>
  </conditionalFormatting>
  <conditionalFormatting sqref="D20:J20">
    <cfRule type="expression" dxfId="47" priority="21" stopIfTrue="1">
      <formula>IF($D$20="",TRUE)</formula>
    </cfRule>
  </conditionalFormatting>
  <conditionalFormatting sqref="D28 D40 D46 D52 D58 D64">
    <cfRule type="expression" dxfId="46" priority="19">
      <formula>IF($D$28="No",TRUE)</formula>
    </cfRule>
  </conditionalFormatting>
  <conditionalFormatting sqref="D29 D41 D47 D53 D59 D65">
    <cfRule type="expression" dxfId="45" priority="18">
      <formula>IF($D$29="No",TRUE)</formula>
    </cfRule>
  </conditionalFormatting>
  <conditionalFormatting sqref="G71:J71">
    <cfRule type="expression" dxfId="44" priority="15">
      <formula>IF(AND($D$71="Yes",$G$71=""),TRUE)</formula>
    </cfRule>
  </conditionalFormatting>
  <conditionalFormatting sqref="G81:J81">
    <cfRule type="expression" dxfId="43" priority="14">
      <formula>IF(AND($D$81="Yes, using other format (describe)",$G$81=""),TRUE)</formula>
    </cfRule>
  </conditionalFormatting>
  <conditionalFormatting sqref="D32:E32">
    <cfRule type="expression" dxfId="42" priority="8" stopIfTrue="1">
      <formula>IF(AND(OR($D$26="Yes",$D$26=""),$D$32=""),1,0)</formula>
    </cfRule>
    <cfRule type="expression" dxfId="41" priority="12" stopIfTrue="1">
      <formula>IF($P$26="",TRUE)</formula>
    </cfRule>
  </conditionalFormatting>
  <conditionalFormatting sqref="D33:E33">
    <cfRule type="expression" dxfId="40" priority="11" stopIfTrue="1">
      <formula>IF(AND(OR($D$27="Yes",$D$27=""),$D$33=""),1,0)</formula>
    </cfRule>
    <cfRule type="expression" dxfId="39" priority="13" stopIfTrue="1">
      <formula>IF($P$27="",TRUE)</formula>
    </cfRule>
  </conditionalFormatting>
  <conditionalFormatting sqref="D34">
    <cfRule type="expression" dxfId="38" priority="10">
      <formula>IF($D$28="No",TRUE)</formula>
    </cfRule>
  </conditionalFormatting>
  <conditionalFormatting sqref="D35">
    <cfRule type="expression" dxfId="37" priority="9">
      <formula>IF($D$29="No",TRUE)</formula>
    </cfRule>
  </conditionalFormatting>
  <conditionalFormatting sqref="D74:E74">
    <cfRule type="expression" dxfId="36" priority="4" stopIfTrue="1">
      <formula>IF(AND(OR($D$26="No",$D$26="Unknown",$D$26="Not applicable for this declaration",$D$32="No",$D$32="Unknown"),D74=""),1,0)</formula>
    </cfRule>
    <cfRule type="expression" dxfId="35" priority="5" stopIfTrue="1">
      <formula>IF(AND(OR($D$26="Yes",$D$26=""),D74=""),1,0)</formula>
    </cfRule>
  </conditionalFormatting>
  <conditionalFormatting sqref="D75:E75">
    <cfRule type="expression" dxfId="34" priority="6" stopIfTrue="1">
      <formula>IF(AND(OR($D$27="No",$D$27="Unknown",$D$27="Not applicable for this declaration",$D$33="No",$D$33="Unknown"),D75=""),1,0)</formula>
    </cfRule>
    <cfRule type="expression" dxfId="33" priority="7" stopIfTrue="1">
      <formula>IF(AND(OR($D$27="Yes",$D$27=""),D75=""),1,0)</formula>
    </cfRule>
  </conditionalFormatting>
  <conditionalFormatting sqref="D69:E69 D71:E71 D77:E77 D79:E79 D81:E81 D83:E83">
    <cfRule type="expression" dxfId="32" priority="2" stopIfTrue="1">
      <formula>NOT(OR(AND($D$26="Yes",OR($D$32="Yes",$D$32="")),AND($D$27="Yes",OR($D$33="Yes",$D$33="")),OR($D$26="",$D$27="")))</formula>
    </cfRule>
    <cfRule type="expression" dxfId="31" priority="3" stopIfTrue="1">
      <formula>IF(D69="",TRUE)</formula>
    </cfRule>
  </conditionalFormatting>
  <conditionalFormatting sqref="D8:J8">
    <cfRule type="expression" dxfId="30" priority="1" stopIfTrue="1">
      <formula>IF($D$8="",TRUE)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91D8A06-9ECD-44AE-AE4C-26C696A1C2DD}"/>
    <hyperlink ref="D20" r:id="rId2" xr:uid="{C73D2C98-EA48-44EE-A30F-AA5A205A052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f>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CMI Inc dba Corrosion Materials</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C. User defined [Specify in 'Description of scope']</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 (*)</v>
      </c>
      <c r="B6" s="80" t="str">
        <f>Declaration!D10</f>
        <v xml:space="preserve">Metals distribution of nickel and cobalt metal alloy plate, pipe, bar, tube, pipe fittings, forgings, flanges, weld wire and fasteners. </v>
      </c>
      <c r="C6" s="80" t="str">
        <f t="shared" ca="1" si="0"/>
        <v>Complete</v>
      </c>
      <c r="D6" s="86" t="str">
        <f>IF(H6=1,"Click here to provide a Description of Scope","")</f>
        <v/>
      </c>
      <c r="E6" s="17" t="s">
        <v>17</v>
      </c>
      <c r="F6" s="85">
        <f>IF(OR(B5=Declaration!P9,B5=Declaration!Q9,B5=0),0,1)</f>
        <v>1</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Byron Hudson</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bhudson@corrosionmaterials.com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225.778.6430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Byron Hudson</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bhudson@corrosionmaterials.com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225.778.6430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44683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No</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102">
      <c r="A51" s="80" t="s">
        <v>60</v>
      </c>
      <c r="B51" s="80" t="str">
        <f>Declaration!G71</f>
        <v>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102">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Please answer Question 1 on Declaration tab</v>
      </c>
      <c r="D61" s="239" t="str">
        <f>IF(H61=0,"","Click here to provide smelter information")</f>
        <v>Click here to provide smelter information</v>
      </c>
      <c r="E61" s="17" t="s">
        <v>17</v>
      </c>
      <c r="F61" s="85">
        <f>F23</f>
        <v>1</v>
      </c>
      <c r="G61" s="63">
        <f>IF(AND(COUNTIF(SmelterIdetifiedForMetal,"Cobalt")&gt;0,COUNTIF('Smelter List'!AB$5:AB$2499,"Cobalt?*")&gt;0),0,1)</f>
        <v>1</v>
      </c>
      <c r="H61" s="64">
        <f>F61*G61</f>
        <v>1</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1</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9A9C10F8-8344-4637-B9A5-03065994D7AD}"/>
    </customSheetView>
    <customSheetView guid="{C59130F4-2E03-5E48-94CE-6E4A0484DB9E}" showAutoFilter="1">
      <selection activeCell="E4" sqref="E4"/>
      <pageMargins left="0" right="0" top="0" bottom="0" header="0" footer="0"/>
      <pageSetup paperSize="9" orientation="portrait"/>
      <headerFooter alignWithMargins="0"/>
      <autoFilter ref="B1:N1" xr:uid="{2A602CE1-371D-451B-8686-183042D30887}"/>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EA698A46DAE84298A1EF03A3614FD0" ma:contentTypeVersion="14" ma:contentTypeDescription="Create a new document." ma:contentTypeScope="" ma:versionID="8c4235a7ce467253e3da25787bcdf562">
  <xsd:schema xmlns:xsd="http://www.w3.org/2001/XMLSchema" xmlns:xs="http://www.w3.org/2001/XMLSchema" xmlns:p="http://schemas.microsoft.com/office/2006/metadata/properties" xmlns:ns2="9ce4fa13-77bb-4fbd-b0e7-daab1f4992df" xmlns:ns3="667c34d3-24e1-4513-b963-815b88f0aa48" targetNamespace="http://schemas.microsoft.com/office/2006/metadata/properties" ma:root="true" ma:fieldsID="0920b9798affc1a82aba5a116b8a45ae" ns2:_="" ns3:_="">
    <xsd:import namespace="9ce4fa13-77bb-4fbd-b0e7-daab1f4992df"/>
    <xsd:import namespace="667c34d3-24e1-4513-b963-815b88f0aa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e4fa13-77bb-4fbd-b0e7-daab1f4992d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7c34d3-24e1-4513-b963-815b88f0aa4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FD4725-F041-4823-A55E-699E19150632}"/>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Byron Hudson</cp:lastModifiedBy>
  <cp:revision/>
  <dcterms:created xsi:type="dcterms:W3CDTF">2010-06-21T21:00:23Z</dcterms:created>
  <dcterms:modified xsi:type="dcterms:W3CDTF">2022-05-04T13:35:08Z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0x010100AEEA698A46DAE84298A1EF03A3614FD0</vt:lpwstr>
  </property>
</Properties>
</file>